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135" windowWidth="19170" windowHeight="6195" tabRatio="895"/>
  </bookViews>
  <sheets>
    <sheet name="Werkversie WKR coderingen" sheetId="20" r:id="rId1"/>
    <sheet name="Werkversie EPJK" sheetId="19" r:id="rId2"/>
    <sheet name="Technische codering admin" sheetId="22" r:id="rId3"/>
    <sheet name="Verslag toedeling WKR code" sheetId="21" r:id="rId4"/>
    <sheet name="Hoofdcat rubr DGRB" sheetId="15" r:id="rId5"/>
    <sheet name="Werkversie analyse oud " sheetId="13" r:id="rId6"/>
    <sheet name="Lijstje hoofdrubrieken" sheetId="17" r:id="rId7"/>
    <sheet name="Lijstje kostensoorten" sheetId="18" r:id="rId8"/>
    <sheet name="Kostensoorten FZ" sheetId="14" r:id="rId9"/>
    <sheet name="In onderzoek" sheetId="7" r:id="rId10"/>
  </sheets>
  <definedNames>
    <definedName name="_xlnm._FilterDatabase" localSheetId="0" hidden="1">'Werkversie WKR coderingen'!$B$6:$N$156</definedName>
    <definedName name="_xlnm.Print_Area" localSheetId="3">'Verslag toedeling WKR code'!$A$41:$Z$139</definedName>
    <definedName name="_xlnm.Print_Area" localSheetId="5">'Werkversie analyse oud '!$B$1:$F$128</definedName>
    <definedName name="_xlnm.Print_Area" localSheetId="1">'Werkversie EPJK'!$B$7:$I$238</definedName>
    <definedName name="_xlnm.Print_Area" localSheetId="0">'Werkversie WKR coderingen'!$C$3:$N$167</definedName>
  </definedNames>
  <calcPr calcId="125725"/>
</workbook>
</file>

<file path=xl/calcChain.xml><?xml version="1.0" encoding="utf-8"?>
<calcChain xmlns="http://schemas.openxmlformats.org/spreadsheetml/2006/main">
  <c r="D15" i="22"/>
  <c r="D14"/>
  <c r="D13"/>
  <c r="D12"/>
  <c r="D11"/>
  <c r="D10"/>
  <c r="D9"/>
  <c r="D8"/>
  <c r="AC49" i="19"/>
  <c r="AB49"/>
  <c r="AC48"/>
  <c r="AB48"/>
  <c r="AC47"/>
  <c r="AB47"/>
  <c r="AC46"/>
  <c r="AB46"/>
  <c r="AC45"/>
  <c r="AB45"/>
  <c r="AC44"/>
  <c r="AB44"/>
  <c r="AC43"/>
  <c r="AB43"/>
  <c r="AC42"/>
  <c r="AB42"/>
  <c r="AC41"/>
  <c r="AB41"/>
  <c r="AC40"/>
  <c r="AB40"/>
  <c r="AC39"/>
  <c r="AB39"/>
  <c r="AC38"/>
  <c r="AB38"/>
  <c r="AC37"/>
  <c r="AB37"/>
  <c r="AC36"/>
  <c r="AB36"/>
  <c r="AC35"/>
  <c r="AB35"/>
  <c r="AC34"/>
  <c r="AB34"/>
  <c r="AC33"/>
  <c r="AB33"/>
  <c r="AC32"/>
  <c r="AB32"/>
  <c r="AC31"/>
  <c r="AB31"/>
  <c r="AC30"/>
  <c r="AB30"/>
  <c r="AC29"/>
  <c r="AB29"/>
  <c r="AC28"/>
  <c r="AB28"/>
  <c r="AC27"/>
  <c r="AB27"/>
  <c r="AC26"/>
  <c r="AB26"/>
  <c r="AC25"/>
  <c r="AB25"/>
  <c r="AC24"/>
  <c r="AB24"/>
  <c r="Z48"/>
  <c r="Z47"/>
  <c r="Z46"/>
  <c r="Z45"/>
  <c r="Z44"/>
  <c r="Z43"/>
  <c r="Z42"/>
  <c r="Z41"/>
  <c r="Z40"/>
  <c r="Z39"/>
  <c r="Z38"/>
  <c r="R48"/>
  <c r="R47"/>
  <c r="R46"/>
  <c r="R45"/>
  <c r="R44"/>
  <c r="R43"/>
  <c r="R42"/>
  <c r="R41"/>
  <c r="R40"/>
  <c r="R39"/>
  <c r="R38"/>
  <c r="Q48"/>
  <c r="L48"/>
  <c r="M48"/>
  <c r="O48"/>
  <c r="X48"/>
  <c r="Y48"/>
  <c r="T48"/>
  <c r="AD48"/>
  <c r="Q47"/>
  <c r="L47"/>
  <c r="M47"/>
  <c r="O47"/>
  <c r="X47"/>
  <c r="Y47"/>
  <c r="T47"/>
  <c r="AD47"/>
  <c r="Q46"/>
  <c r="L46"/>
  <c r="M46"/>
  <c r="O46"/>
  <c r="X46"/>
  <c r="Y46"/>
  <c r="T46"/>
  <c r="AD46"/>
  <c r="Q41"/>
  <c r="L41"/>
  <c r="M41"/>
  <c r="O41"/>
  <c r="X41"/>
  <c r="Y41"/>
  <c r="T41"/>
  <c r="AD41"/>
  <c r="Q40"/>
  <c r="L40"/>
  <c r="M40"/>
  <c r="O40"/>
  <c r="X40"/>
  <c r="Y40"/>
  <c r="T40"/>
  <c r="AD40"/>
  <c r="Q39"/>
  <c r="L39"/>
  <c r="M39"/>
  <c r="O39"/>
  <c r="X39"/>
  <c r="Y39"/>
  <c r="T39"/>
  <c r="AD39"/>
  <c r="Q38"/>
  <c r="L38"/>
  <c r="M38"/>
  <c r="O38"/>
  <c r="X38"/>
  <c r="Y38"/>
  <c r="T38"/>
  <c r="AD38"/>
  <c r="R37"/>
  <c r="L45"/>
  <c r="L44"/>
  <c r="L43"/>
  <c r="L42"/>
  <c r="L37"/>
  <c r="L36"/>
  <c r="L35"/>
  <c r="Q28"/>
  <c r="L28"/>
  <c r="M28"/>
  <c r="O28"/>
  <c r="X28"/>
  <c r="Q27"/>
  <c r="L27"/>
  <c r="M27"/>
  <c r="X27"/>
  <c r="O27"/>
  <c r="Q26"/>
  <c r="L26"/>
  <c r="M26"/>
  <c r="O26"/>
  <c r="X26"/>
  <c r="Q25"/>
  <c r="L25"/>
  <c r="M25"/>
  <c r="X25"/>
  <c r="Y25"/>
  <c r="O25"/>
  <c r="Q24"/>
  <c r="L24"/>
  <c r="M24"/>
  <c r="O24"/>
  <c r="X24"/>
  <c r="Q23"/>
  <c r="L23"/>
  <c r="M23"/>
  <c r="X23"/>
  <c r="Y23"/>
  <c r="O23"/>
  <c r="Q22"/>
  <c r="L22"/>
  <c r="M22"/>
  <c r="O22"/>
  <c r="X22"/>
  <c r="Q21"/>
  <c r="L21"/>
  <c r="M21"/>
  <c r="X21"/>
  <c r="Y21"/>
  <c r="O21"/>
  <c r="Q20"/>
  <c r="L20"/>
  <c r="M20"/>
  <c r="O20"/>
  <c r="X20"/>
  <c r="Q19"/>
  <c r="L19"/>
  <c r="M19"/>
  <c r="X19"/>
  <c r="Y19"/>
  <c r="O19"/>
  <c r="Q18"/>
  <c r="L18"/>
  <c r="M18"/>
  <c r="O18"/>
  <c r="X18"/>
  <c r="Q17"/>
  <c r="L17"/>
  <c r="M17"/>
  <c r="X17"/>
  <c r="Y17"/>
  <c r="O17"/>
  <c r="Q16"/>
  <c r="L16"/>
  <c r="M16"/>
  <c r="O16"/>
  <c r="X16"/>
  <c r="Q15"/>
  <c r="L15"/>
  <c r="M15"/>
  <c r="X15"/>
  <c r="Y15"/>
  <c r="O15"/>
  <c r="Q105" i="21"/>
  <c r="Q72"/>
  <c r="N49" i="19"/>
  <c r="O49"/>
  <c r="AA49"/>
  <c r="L49"/>
  <c r="M49"/>
  <c r="AA54"/>
  <c r="L54"/>
  <c r="Z37"/>
  <c r="Z36"/>
  <c r="Z35"/>
  <c r="Z34"/>
  <c r="Z33"/>
  <c r="Z32"/>
  <c r="Z31"/>
  <c r="Z30"/>
  <c r="Z29"/>
  <c r="Z28"/>
  <c r="Z27"/>
  <c r="Z26"/>
  <c r="Z25"/>
  <c r="Z24"/>
  <c r="Z23"/>
  <c r="Z22"/>
  <c r="Z2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D90" i="20"/>
  <c r="D89"/>
  <c r="D148"/>
  <c r="D147"/>
  <c r="D146"/>
  <c r="D110"/>
  <c r="D129"/>
  <c r="K53" i="21"/>
  <c r="L103"/>
  <c r="M51"/>
  <c r="M53"/>
  <c r="D107" i="20"/>
  <c r="D95"/>
  <c r="D10"/>
  <c r="D122"/>
  <c r="D145"/>
  <c r="D144"/>
  <c r="D141"/>
  <c r="D142"/>
  <c r="D140"/>
  <c r="D132"/>
  <c r="D133"/>
  <c r="D134"/>
  <c r="D135"/>
  <c r="D136"/>
  <c r="D137"/>
  <c r="D138"/>
  <c r="D128"/>
  <c r="D130"/>
  <c r="D131"/>
  <c r="D127"/>
  <c r="D125"/>
  <c r="D119"/>
  <c r="D120"/>
  <c r="D121"/>
  <c r="D118"/>
  <c r="D67"/>
  <c r="D92"/>
  <c r="D97"/>
  <c r="D96"/>
  <c r="D74"/>
  <c r="D13"/>
  <c r="D59"/>
  <c r="D56"/>
  <c r="D49"/>
  <c r="D113"/>
  <c r="D44"/>
  <c r="D27"/>
  <c r="D30"/>
  <c r="D35"/>
  <c r="D117"/>
  <c r="D87"/>
  <c r="D88"/>
  <c r="D91"/>
  <c r="D86"/>
  <c r="D83"/>
  <c r="D82"/>
  <c r="D81"/>
  <c r="D80"/>
  <c r="D79"/>
  <c r="D78"/>
  <c r="D77"/>
  <c r="D76"/>
  <c r="D75"/>
  <c r="D73"/>
  <c r="D72"/>
  <c r="D71"/>
  <c r="D70"/>
  <c r="D69"/>
  <c r="D68"/>
  <c r="D66"/>
  <c r="D65"/>
  <c r="D64"/>
  <c r="D62"/>
  <c r="D61"/>
  <c r="D60"/>
  <c r="D58"/>
  <c r="D57"/>
  <c r="D55"/>
  <c r="D54"/>
  <c r="D53"/>
  <c r="D29"/>
  <c r="D31"/>
  <c r="D32"/>
  <c r="D33"/>
  <c r="D34"/>
  <c r="D36"/>
  <c r="D37"/>
  <c r="D38"/>
  <c r="D39"/>
  <c r="D40"/>
  <c r="D41"/>
  <c r="D42"/>
  <c r="D43"/>
  <c r="D45"/>
  <c r="D109"/>
  <c r="D114"/>
  <c r="D47"/>
  <c r="D48"/>
  <c r="D50"/>
  <c r="D51"/>
  <c r="D12"/>
  <c r="D14"/>
  <c r="D15"/>
  <c r="D19"/>
  <c r="D20"/>
  <c r="D21"/>
  <c r="D22"/>
  <c r="D23"/>
  <c r="D25"/>
  <c r="D26"/>
  <c r="D28"/>
  <c r="D8"/>
  <c r="Q98" i="21"/>
  <c r="L33" i="19"/>
  <c r="T33"/>
  <c r="AD33"/>
  <c r="AA55"/>
  <c r="L55"/>
  <c r="N55"/>
  <c r="P55"/>
  <c r="K129" i="21"/>
  <c r="N53"/>
  <c r="O114"/>
  <c r="K106"/>
  <c r="S135"/>
  <c r="R135"/>
  <c r="Q135"/>
  <c r="P135"/>
  <c r="O135"/>
  <c r="N135"/>
  <c r="M135"/>
  <c r="L135"/>
  <c r="K135"/>
  <c r="K134"/>
  <c r="K132"/>
  <c r="O131"/>
  <c r="R130"/>
  <c r="L129"/>
  <c r="K125"/>
  <c r="K124"/>
  <c r="K123"/>
  <c r="M122"/>
  <c r="K120"/>
  <c r="K119"/>
  <c r="Q106"/>
  <c r="O105"/>
  <c r="K104"/>
  <c r="K103"/>
  <c r="Q103"/>
  <c r="Q102"/>
  <c r="K102"/>
  <c r="K101"/>
  <c r="Q100"/>
  <c r="S95"/>
  <c r="K95"/>
  <c r="K90"/>
  <c r="K87"/>
  <c r="K86"/>
  <c r="K85"/>
  <c r="R83"/>
  <c r="K83"/>
  <c r="N79"/>
  <c r="Q79"/>
  <c r="K79"/>
  <c r="Q75"/>
  <c r="K72"/>
  <c r="K69"/>
  <c r="K63"/>
  <c r="K61"/>
  <c r="K60"/>
  <c r="K59"/>
  <c r="K57"/>
  <c r="Q37" i="19"/>
  <c r="M37"/>
  <c r="O37"/>
  <c r="X37"/>
  <c r="Y37"/>
  <c r="T37"/>
  <c r="AD37"/>
  <c r="Q43"/>
  <c r="Q31"/>
  <c r="L31"/>
  <c r="M31"/>
  <c r="O31"/>
  <c r="X31"/>
  <c r="Y31"/>
  <c r="T31"/>
  <c r="AD31"/>
  <c r="T25"/>
  <c r="AD25"/>
  <c r="Y24"/>
  <c r="T24"/>
  <c r="AD24"/>
  <c r="AE83"/>
  <c r="L83"/>
  <c r="N83"/>
  <c r="P83"/>
  <c r="T83"/>
  <c r="AD83"/>
  <c r="AC83"/>
  <c r="AB83"/>
  <c r="AE82"/>
  <c r="L82"/>
  <c r="N82"/>
  <c r="O82"/>
  <c r="P82"/>
  <c r="T82"/>
  <c r="AD82"/>
  <c r="AC82"/>
  <c r="AB82"/>
  <c r="Z83"/>
  <c r="M83"/>
  <c r="O83"/>
  <c r="Q83"/>
  <c r="X83"/>
  <c r="Y83"/>
  <c r="R83"/>
  <c r="Z82"/>
  <c r="M82"/>
  <c r="X82"/>
  <c r="Y82"/>
  <c r="Q82"/>
  <c r="R82"/>
  <c r="AA84"/>
  <c r="L84"/>
  <c r="M84"/>
  <c r="T14"/>
  <c r="AD14"/>
  <c r="AC14"/>
  <c r="AB14"/>
  <c r="Z14"/>
  <c r="Q14"/>
  <c r="M14"/>
  <c r="X14"/>
  <c r="Y14"/>
  <c r="O14"/>
  <c r="AC13"/>
  <c r="AB13"/>
  <c r="Z13"/>
  <c r="Q13"/>
  <c r="L13"/>
  <c r="M13"/>
  <c r="X13"/>
  <c r="Y13"/>
  <c r="T13"/>
  <c r="AD13"/>
  <c r="O13"/>
  <c r="P100"/>
  <c r="Q100"/>
  <c r="AA100"/>
  <c r="L100"/>
  <c r="M100"/>
  <c r="N100"/>
  <c r="O100"/>
  <c r="P99"/>
  <c r="Q99"/>
  <c r="AA99"/>
  <c r="L99"/>
  <c r="M99"/>
  <c r="X99"/>
  <c r="N99"/>
  <c r="O99"/>
  <c r="P98"/>
  <c r="Q98"/>
  <c r="AA98"/>
  <c r="L98"/>
  <c r="M98"/>
  <c r="N98"/>
  <c r="O98"/>
  <c r="P97"/>
  <c r="Q97"/>
  <c r="AA97"/>
  <c r="L97"/>
  <c r="M97"/>
  <c r="X97"/>
  <c r="N97"/>
  <c r="O97"/>
  <c r="P96"/>
  <c r="Q96"/>
  <c r="AA96"/>
  <c r="L96"/>
  <c r="M96"/>
  <c r="N96"/>
  <c r="O96"/>
  <c r="P95"/>
  <c r="Q95"/>
  <c r="AA95"/>
  <c r="L95"/>
  <c r="M95"/>
  <c r="X95"/>
  <c r="N95"/>
  <c r="O95"/>
  <c r="P94"/>
  <c r="Q94"/>
  <c r="AA94"/>
  <c r="L94"/>
  <c r="M94"/>
  <c r="N94"/>
  <c r="O94"/>
  <c r="P93"/>
  <c r="Q93"/>
  <c r="AA93"/>
  <c r="L93"/>
  <c r="M93"/>
  <c r="X93"/>
  <c r="N93"/>
  <c r="O93"/>
  <c r="P92"/>
  <c r="Q92"/>
  <c r="AA92"/>
  <c r="L92"/>
  <c r="M92"/>
  <c r="N92"/>
  <c r="O92"/>
  <c r="P91"/>
  <c r="Q91"/>
  <c r="AA91"/>
  <c r="L91"/>
  <c r="M91"/>
  <c r="X91"/>
  <c r="N91"/>
  <c r="O91"/>
  <c r="P90"/>
  <c r="Q90"/>
  <c r="AA90"/>
  <c r="L90"/>
  <c r="M90"/>
  <c r="N90"/>
  <c r="O90"/>
  <c r="P89"/>
  <c r="Q89"/>
  <c r="AA89"/>
  <c r="L89"/>
  <c r="M89"/>
  <c r="X89"/>
  <c r="N89"/>
  <c r="O89"/>
  <c r="P88"/>
  <c r="Q88"/>
  <c r="AA88"/>
  <c r="L88"/>
  <c r="M88"/>
  <c r="N88"/>
  <c r="O88"/>
  <c r="P87"/>
  <c r="Q87"/>
  <c r="AA87"/>
  <c r="L87"/>
  <c r="M87"/>
  <c r="X87"/>
  <c r="N87"/>
  <c r="O87"/>
  <c r="P86"/>
  <c r="Q86"/>
  <c r="AA86"/>
  <c r="L86"/>
  <c r="M86"/>
  <c r="N86"/>
  <c r="O86"/>
  <c r="P85"/>
  <c r="Q85"/>
  <c r="AA85"/>
  <c r="L85"/>
  <c r="M85"/>
  <c r="X85"/>
  <c r="N85"/>
  <c r="O85"/>
  <c r="P84"/>
  <c r="Q84"/>
  <c r="N84"/>
  <c r="O84"/>
  <c r="P81"/>
  <c r="Q81"/>
  <c r="AA81"/>
  <c r="L81"/>
  <c r="M81"/>
  <c r="X81"/>
  <c r="N81"/>
  <c r="O81"/>
  <c r="P80"/>
  <c r="Q80"/>
  <c r="AA80"/>
  <c r="L80"/>
  <c r="M80"/>
  <c r="N80"/>
  <c r="O80"/>
  <c r="P79"/>
  <c r="Q79"/>
  <c r="AA79"/>
  <c r="L79"/>
  <c r="M79"/>
  <c r="X79"/>
  <c r="N79"/>
  <c r="O79"/>
  <c r="P78"/>
  <c r="Q78"/>
  <c r="AA78"/>
  <c r="L78"/>
  <c r="M78"/>
  <c r="N78"/>
  <c r="O78"/>
  <c r="P77"/>
  <c r="Q77"/>
  <c r="AA77"/>
  <c r="L77"/>
  <c r="M77"/>
  <c r="X77"/>
  <c r="N77"/>
  <c r="O77"/>
  <c r="P76"/>
  <c r="Q76"/>
  <c r="AA76"/>
  <c r="L76"/>
  <c r="M76"/>
  <c r="N76"/>
  <c r="O76"/>
  <c r="P75"/>
  <c r="Q75"/>
  <c r="AA75"/>
  <c r="L75"/>
  <c r="M75"/>
  <c r="X75"/>
  <c r="N75"/>
  <c r="O75"/>
  <c r="P74"/>
  <c r="Q74"/>
  <c r="AA74"/>
  <c r="L74"/>
  <c r="M74"/>
  <c r="N74"/>
  <c r="O74"/>
  <c r="P73"/>
  <c r="Q73"/>
  <c r="AA73"/>
  <c r="L73"/>
  <c r="M73"/>
  <c r="X73"/>
  <c r="N73"/>
  <c r="O73"/>
  <c r="P72"/>
  <c r="Q72"/>
  <c r="AA72"/>
  <c r="L72"/>
  <c r="M72"/>
  <c r="N72"/>
  <c r="O72"/>
  <c r="P71"/>
  <c r="Q71"/>
  <c r="AA71"/>
  <c r="L71"/>
  <c r="M71"/>
  <c r="X71"/>
  <c r="N71"/>
  <c r="O71"/>
  <c r="P70"/>
  <c r="Q70"/>
  <c r="AA70"/>
  <c r="L70"/>
  <c r="M70"/>
  <c r="N70"/>
  <c r="O70"/>
  <c r="P69"/>
  <c r="Q69"/>
  <c r="AA69"/>
  <c r="L69"/>
  <c r="M69"/>
  <c r="X69"/>
  <c r="N69"/>
  <c r="O69"/>
  <c r="P68"/>
  <c r="Q68"/>
  <c r="AA68"/>
  <c r="L68"/>
  <c r="M68"/>
  <c r="N68"/>
  <c r="O68"/>
  <c r="P67"/>
  <c r="Q67"/>
  <c r="AA67"/>
  <c r="L67"/>
  <c r="M67"/>
  <c r="X67"/>
  <c r="N67"/>
  <c r="O67"/>
  <c r="P66"/>
  <c r="Q66"/>
  <c r="AA66"/>
  <c r="L66"/>
  <c r="M66"/>
  <c r="N66"/>
  <c r="O66"/>
  <c r="P65"/>
  <c r="Q65"/>
  <c r="AA65"/>
  <c r="L65"/>
  <c r="M65"/>
  <c r="X65"/>
  <c r="N65"/>
  <c r="O65"/>
  <c r="P64"/>
  <c r="Q64"/>
  <c r="AA64"/>
  <c r="L64"/>
  <c r="M64"/>
  <c r="N64"/>
  <c r="O64"/>
  <c r="P63"/>
  <c r="Q63"/>
  <c r="AA63"/>
  <c r="L63"/>
  <c r="M63"/>
  <c r="X63"/>
  <c r="N63"/>
  <c r="O63"/>
  <c r="P62"/>
  <c r="Q62"/>
  <c r="AA62"/>
  <c r="L62"/>
  <c r="M62"/>
  <c r="N62"/>
  <c r="O62"/>
  <c r="P61"/>
  <c r="Q61"/>
  <c r="AA61"/>
  <c r="L61"/>
  <c r="M61"/>
  <c r="X61"/>
  <c r="N61"/>
  <c r="O61"/>
  <c r="P60"/>
  <c r="Q60"/>
  <c r="AA60"/>
  <c r="L60"/>
  <c r="M60"/>
  <c r="N60"/>
  <c r="O60"/>
  <c r="P59"/>
  <c r="Q59"/>
  <c r="AA59"/>
  <c r="L59"/>
  <c r="M59"/>
  <c r="X59"/>
  <c r="N59"/>
  <c r="O59"/>
  <c r="P58"/>
  <c r="Q58"/>
  <c r="AA58"/>
  <c r="L58"/>
  <c r="M58"/>
  <c r="N58"/>
  <c r="O58"/>
  <c r="P57"/>
  <c r="Q57"/>
  <c r="AA57"/>
  <c r="L57"/>
  <c r="M57"/>
  <c r="X57"/>
  <c r="N57"/>
  <c r="O57"/>
  <c r="P56"/>
  <c r="Q56"/>
  <c r="AA56"/>
  <c r="L56"/>
  <c r="M56"/>
  <c r="N56"/>
  <c r="O56"/>
  <c r="Q55"/>
  <c r="O55"/>
  <c r="P54"/>
  <c r="Q54"/>
  <c r="M54"/>
  <c r="N54"/>
  <c r="O54"/>
  <c r="X54"/>
  <c r="Y54"/>
  <c r="P53"/>
  <c r="Q53"/>
  <c r="AA53"/>
  <c r="L53"/>
  <c r="M53"/>
  <c r="X53"/>
  <c r="N53"/>
  <c r="O53"/>
  <c r="P52"/>
  <c r="Q52"/>
  <c r="AA52"/>
  <c r="L52"/>
  <c r="M52"/>
  <c r="N52"/>
  <c r="O52"/>
  <c r="P51"/>
  <c r="Q51"/>
  <c r="AA51"/>
  <c r="L51"/>
  <c r="M51"/>
  <c r="X51"/>
  <c r="N51"/>
  <c r="O51"/>
  <c r="P50"/>
  <c r="Q50"/>
  <c r="AA50"/>
  <c r="L50"/>
  <c r="M50"/>
  <c r="N50"/>
  <c r="O50"/>
  <c r="Q45"/>
  <c r="M45"/>
  <c r="O45"/>
  <c r="X45"/>
  <c r="Y45"/>
  <c r="Q44"/>
  <c r="M44"/>
  <c r="O44"/>
  <c r="X44"/>
  <c r="Y44"/>
  <c r="M43"/>
  <c r="O43"/>
  <c r="X43"/>
  <c r="Y43"/>
  <c r="Q42"/>
  <c r="M42"/>
  <c r="O42"/>
  <c r="X42"/>
  <c r="Q36"/>
  <c r="M36"/>
  <c r="O36"/>
  <c r="X36"/>
  <c r="Y36"/>
  <c r="Q35"/>
  <c r="M35"/>
  <c r="O35"/>
  <c r="X35"/>
  <c r="Q34"/>
  <c r="L34"/>
  <c r="M34"/>
  <c r="O34"/>
  <c r="X34"/>
  <c r="Y34"/>
  <c r="Q33"/>
  <c r="M33"/>
  <c r="O33"/>
  <c r="X33"/>
  <c r="Y33"/>
  <c r="Q32"/>
  <c r="L32"/>
  <c r="O32"/>
  <c r="Q30"/>
  <c r="L30"/>
  <c r="M30"/>
  <c r="O30"/>
  <c r="X30"/>
  <c r="Y30"/>
  <c r="Q29"/>
  <c r="L29"/>
  <c r="O29"/>
  <c r="P49"/>
  <c r="Q49"/>
  <c r="X49"/>
  <c r="Y49"/>
  <c r="Q9"/>
  <c r="L9"/>
  <c r="Q10"/>
  <c r="L10"/>
  <c r="M10"/>
  <c r="X10"/>
  <c r="Y10"/>
  <c r="Q11"/>
  <c r="L11"/>
  <c r="Q12"/>
  <c r="L12"/>
  <c r="M12"/>
  <c r="X12"/>
  <c r="Y12"/>
  <c r="R36"/>
  <c r="R35"/>
  <c r="R34"/>
  <c r="R33"/>
  <c r="R32"/>
  <c r="R30"/>
  <c r="R29"/>
  <c r="R28"/>
  <c r="R27"/>
  <c r="R26"/>
  <c r="T45"/>
  <c r="AD45"/>
  <c r="T44"/>
  <c r="AD44"/>
  <c r="T43"/>
  <c r="AD43"/>
  <c r="Y42"/>
  <c r="T42"/>
  <c r="AD42"/>
  <c r="T36"/>
  <c r="AD36"/>
  <c r="Y35"/>
  <c r="T35"/>
  <c r="AD35"/>
  <c r="T34"/>
  <c r="AD34"/>
  <c r="T30"/>
  <c r="AD30"/>
  <c r="Y28"/>
  <c r="T28"/>
  <c r="AD28"/>
  <c r="Y27"/>
  <c r="T27"/>
  <c r="AD27"/>
  <c r="Y26"/>
  <c r="T26"/>
  <c r="AD26"/>
  <c r="T100"/>
  <c r="AD100"/>
  <c r="T99"/>
  <c r="T98"/>
  <c r="AD98"/>
  <c r="T96"/>
  <c r="AD96"/>
  <c r="T94"/>
  <c r="AD94"/>
  <c r="T92"/>
  <c r="AD92"/>
  <c r="T90"/>
  <c r="AD90"/>
  <c r="T88"/>
  <c r="AD88"/>
  <c r="T86"/>
  <c r="AD86"/>
  <c r="T84"/>
  <c r="T80"/>
  <c r="T78"/>
  <c r="T76"/>
  <c r="T74"/>
  <c r="T72"/>
  <c r="T70"/>
  <c r="T68"/>
  <c r="T66"/>
  <c r="T64"/>
  <c r="T62"/>
  <c r="T60"/>
  <c r="T58"/>
  <c r="T56"/>
  <c r="T53"/>
  <c r="AD53"/>
  <c r="T51"/>
  <c r="AD51"/>
  <c r="T23"/>
  <c r="T22"/>
  <c r="T21"/>
  <c r="T20"/>
  <c r="T19"/>
  <c r="T18"/>
  <c r="T17"/>
  <c r="T16"/>
  <c r="T15"/>
  <c r="T12"/>
  <c r="T10"/>
  <c r="AD84"/>
  <c r="O12"/>
  <c r="O11"/>
  <c r="O10"/>
  <c r="O9"/>
  <c r="Y99"/>
  <c r="Y97"/>
  <c r="Y95"/>
  <c r="Y93"/>
  <c r="Y91"/>
  <c r="Y89"/>
  <c r="Y87"/>
  <c r="Y85"/>
  <c r="Y81"/>
  <c r="Y79"/>
  <c r="Y77"/>
  <c r="Y75"/>
  <c r="Y73"/>
  <c r="Y71"/>
  <c r="Y69"/>
  <c r="Y67"/>
  <c r="Y65"/>
  <c r="Y63"/>
  <c r="Y61"/>
  <c r="Y59"/>
  <c r="Y57"/>
  <c r="Y53"/>
  <c r="Y51"/>
  <c r="Y22"/>
  <c r="Y20"/>
  <c r="Y18"/>
  <c r="Y16"/>
  <c r="AE100"/>
  <c r="AC100"/>
  <c r="AB100"/>
  <c r="Z100"/>
  <c r="R100"/>
  <c r="AE99"/>
  <c r="AD99"/>
  <c r="AC99"/>
  <c r="AB99"/>
  <c r="Z99"/>
  <c r="R99"/>
  <c r="AE98"/>
  <c r="AC98"/>
  <c r="AB98"/>
  <c r="Z98"/>
  <c r="R98"/>
  <c r="AE97"/>
  <c r="AC97"/>
  <c r="AB97"/>
  <c r="Z97"/>
  <c r="R97"/>
  <c r="AE96"/>
  <c r="AC96"/>
  <c r="AB96"/>
  <c r="Z96"/>
  <c r="R96"/>
  <c r="AE95"/>
  <c r="AC95"/>
  <c r="AB95"/>
  <c r="Z95"/>
  <c r="R95"/>
  <c r="AE94"/>
  <c r="AC94"/>
  <c r="AB94"/>
  <c r="Z94"/>
  <c r="R94"/>
  <c r="AE93"/>
  <c r="AC93"/>
  <c r="AB93"/>
  <c r="Z93"/>
  <c r="R93"/>
  <c r="AE92"/>
  <c r="AC92"/>
  <c r="AB92"/>
  <c r="Z92"/>
  <c r="R92"/>
  <c r="AE91"/>
  <c r="AC91"/>
  <c r="AB91"/>
  <c r="Z91"/>
  <c r="R91"/>
  <c r="AE90"/>
  <c r="AC90"/>
  <c r="AB90"/>
  <c r="Z90"/>
  <c r="R90"/>
  <c r="AE89"/>
  <c r="AC89"/>
  <c r="AB89"/>
  <c r="Z89"/>
  <c r="R89"/>
  <c r="AE88"/>
  <c r="AC88"/>
  <c r="AB88"/>
  <c r="Z88"/>
  <c r="R88"/>
  <c r="AE87"/>
  <c r="AC87"/>
  <c r="AB87"/>
  <c r="Z87"/>
  <c r="R87"/>
  <c r="AE86"/>
  <c r="AC86"/>
  <c r="AB86"/>
  <c r="Z86"/>
  <c r="R86"/>
  <c r="AE85"/>
  <c r="AC85"/>
  <c r="AB85"/>
  <c r="Z85"/>
  <c r="R85"/>
  <c r="AE84"/>
  <c r="AC84"/>
  <c r="AB84"/>
  <c r="Z84"/>
  <c r="R84"/>
  <c r="AE81"/>
  <c r="AC81"/>
  <c r="AB81"/>
  <c r="Z81"/>
  <c r="R81"/>
  <c r="AE80"/>
  <c r="AD80"/>
  <c r="AC80"/>
  <c r="AB80"/>
  <c r="Z80"/>
  <c r="R80"/>
  <c r="AE79"/>
  <c r="AC79"/>
  <c r="AB79"/>
  <c r="Z79"/>
  <c r="R79"/>
  <c r="AE78"/>
  <c r="AD78"/>
  <c r="AC78"/>
  <c r="AB78"/>
  <c r="Z78"/>
  <c r="R78"/>
  <c r="AE77"/>
  <c r="AC77"/>
  <c r="AB77"/>
  <c r="Z77"/>
  <c r="R77"/>
  <c r="AE76"/>
  <c r="AD76"/>
  <c r="AC76"/>
  <c r="AB76"/>
  <c r="Z76"/>
  <c r="R76"/>
  <c r="AE75"/>
  <c r="AC75"/>
  <c r="AB75"/>
  <c r="Z75"/>
  <c r="R75"/>
  <c r="AE74"/>
  <c r="AD74"/>
  <c r="AC74"/>
  <c r="AB74"/>
  <c r="Z74"/>
  <c r="R74"/>
  <c r="AE73"/>
  <c r="AC73"/>
  <c r="AB73"/>
  <c r="Z73"/>
  <c r="R73"/>
  <c r="AE72"/>
  <c r="AD72"/>
  <c r="AC72"/>
  <c r="AB72"/>
  <c r="Z72"/>
  <c r="R72"/>
  <c r="AE71"/>
  <c r="AC71"/>
  <c r="AB71"/>
  <c r="Z71"/>
  <c r="R71"/>
  <c r="AE70"/>
  <c r="AD70"/>
  <c r="AC70"/>
  <c r="AB70"/>
  <c r="Z70"/>
  <c r="R70"/>
  <c r="AE69"/>
  <c r="AC69"/>
  <c r="AB69"/>
  <c r="Z69"/>
  <c r="R69"/>
  <c r="AE68"/>
  <c r="AD68"/>
  <c r="AC68"/>
  <c r="AB68"/>
  <c r="Z68"/>
  <c r="R68"/>
  <c r="AE67"/>
  <c r="AC67"/>
  <c r="AB67"/>
  <c r="Z67"/>
  <c r="R67"/>
  <c r="AE66"/>
  <c r="AD66"/>
  <c r="AC66"/>
  <c r="AB66"/>
  <c r="Z66"/>
  <c r="R66"/>
  <c r="AE65"/>
  <c r="AC65"/>
  <c r="AB65"/>
  <c r="Z65"/>
  <c r="R65"/>
  <c r="AE64"/>
  <c r="AD64"/>
  <c r="AC64"/>
  <c r="AB64"/>
  <c r="Z64"/>
  <c r="R64"/>
  <c r="AE63"/>
  <c r="AC63"/>
  <c r="AB63"/>
  <c r="Z63"/>
  <c r="R63"/>
  <c r="AE62"/>
  <c r="AD62"/>
  <c r="AC62"/>
  <c r="AB62"/>
  <c r="Z62"/>
  <c r="R62"/>
  <c r="AE61"/>
  <c r="AC61"/>
  <c r="AB61"/>
  <c r="Z61"/>
  <c r="R61"/>
  <c r="AE60"/>
  <c r="AD60"/>
  <c r="AC60"/>
  <c r="AB60"/>
  <c r="Z60"/>
  <c r="R60"/>
  <c r="AE59"/>
  <c r="AC59"/>
  <c r="AB59"/>
  <c r="Z59"/>
  <c r="R59"/>
  <c r="AE58"/>
  <c r="AD58"/>
  <c r="AC58"/>
  <c r="AB58"/>
  <c r="Z58"/>
  <c r="R58"/>
  <c r="AE57"/>
  <c r="AC57"/>
  <c r="AB57"/>
  <c r="Z57"/>
  <c r="R57"/>
  <c r="AE56"/>
  <c r="AD56"/>
  <c r="AC56"/>
  <c r="AB56"/>
  <c r="Z56"/>
  <c r="R56"/>
  <c r="AE55"/>
  <c r="AC55"/>
  <c r="AB55"/>
  <c r="Z55"/>
  <c r="R55"/>
  <c r="AE54"/>
  <c r="AC54"/>
  <c r="AB54"/>
  <c r="Z54"/>
  <c r="R54"/>
  <c r="AE53"/>
  <c r="AC53"/>
  <c r="AB53"/>
  <c r="Z53"/>
  <c r="R53"/>
  <c r="AE52"/>
  <c r="AC52"/>
  <c r="AB52"/>
  <c r="Z52"/>
  <c r="R52"/>
  <c r="AE51"/>
  <c r="AC51"/>
  <c r="AB51"/>
  <c r="Z51"/>
  <c r="R51"/>
  <c r="AE50"/>
  <c r="AC50"/>
  <c r="AB50"/>
  <c r="Z50"/>
  <c r="R50"/>
  <c r="AE49"/>
  <c r="Z49"/>
  <c r="R49"/>
  <c r="AE23"/>
  <c r="AD23"/>
  <c r="AC23"/>
  <c r="AB23"/>
  <c r="R23"/>
  <c r="AE22"/>
  <c r="AD22"/>
  <c r="AC22"/>
  <c r="AB22"/>
  <c r="R22"/>
  <c r="AE21"/>
  <c r="AD21"/>
  <c r="AC21"/>
  <c r="AB21"/>
  <c r="R21"/>
  <c r="AE20"/>
  <c r="AD20"/>
  <c r="AC20"/>
  <c r="AB20"/>
  <c r="Z20"/>
  <c r="R20"/>
  <c r="AE19"/>
  <c r="AD19"/>
  <c r="AC19"/>
  <c r="AB19"/>
  <c r="Z19"/>
  <c r="R19"/>
  <c r="AE18"/>
  <c r="AD18"/>
  <c r="AC18"/>
  <c r="AB18"/>
  <c r="Z18"/>
  <c r="R18"/>
  <c r="AE17"/>
  <c r="AD17"/>
  <c r="AC17"/>
  <c r="AB17"/>
  <c r="Z17"/>
  <c r="R17"/>
  <c r="AE16"/>
  <c r="AD16"/>
  <c r="AC16"/>
  <c r="AB16"/>
  <c r="Z16"/>
  <c r="R16"/>
  <c r="AE15"/>
  <c r="AD15"/>
  <c r="AC15"/>
  <c r="AB15"/>
  <c r="Z15"/>
  <c r="R15"/>
  <c r="AE12"/>
  <c r="AD12"/>
  <c r="AC12"/>
  <c r="AB12"/>
  <c r="Z12"/>
  <c r="R12"/>
  <c r="AE11"/>
  <c r="AC11"/>
  <c r="AB11"/>
  <c r="Z11"/>
  <c r="R11"/>
  <c r="AE10"/>
  <c r="AD10"/>
  <c r="AC10"/>
  <c r="AB10"/>
  <c r="Z10"/>
  <c r="R10"/>
  <c r="AE9"/>
  <c r="AC9"/>
  <c r="AB9"/>
  <c r="Z9"/>
  <c r="R9"/>
  <c r="M29"/>
  <c r="X29"/>
  <c r="Y29"/>
  <c r="T29"/>
  <c r="AD29"/>
  <c r="M32"/>
  <c r="X32"/>
  <c r="Y32"/>
  <c r="T32"/>
  <c r="AD32"/>
  <c r="M55"/>
  <c r="X55"/>
  <c r="Y55"/>
  <c r="T55"/>
  <c r="AD55"/>
  <c r="M11"/>
  <c r="X11"/>
  <c r="Y11"/>
  <c r="T11"/>
  <c r="AD11"/>
  <c r="M9"/>
  <c r="X9"/>
  <c r="Y9"/>
  <c r="T9"/>
  <c r="AD9"/>
  <c r="T49"/>
  <c r="AD49"/>
  <c r="X50"/>
  <c r="Y50"/>
  <c r="X52"/>
  <c r="Y52"/>
  <c r="X56"/>
  <c r="Y56"/>
  <c r="X58"/>
  <c r="Y58"/>
  <c r="X60"/>
  <c r="Y60"/>
  <c r="X62"/>
  <c r="Y62"/>
  <c r="X64"/>
  <c r="Y64"/>
  <c r="X66"/>
  <c r="Y66"/>
  <c r="X68"/>
  <c r="Y68"/>
  <c r="X70"/>
  <c r="Y70"/>
  <c r="X72"/>
  <c r="Y72"/>
  <c r="X74"/>
  <c r="Y74"/>
  <c r="X76"/>
  <c r="Y76"/>
  <c r="X78"/>
  <c r="Y78"/>
  <c r="X80"/>
  <c r="Y80"/>
  <c r="X86"/>
  <c r="Y86"/>
  <c r="X88"/>
  <c r="Y88"/>
  <c r="X90"/>
  <c r="Y90"/>
  <c r="X92"/>
  <c r="Y92"/>
  <c r="X94"/>
  <c r="Y94"/>
  <c r="X96"/>
  <c r="Y96"/>
  <c r="X98"/>
  <c r="Y98"/>
  <c r="X100"/>
  <c r="Y100"/>
  <c r="X84"/>
  <c r="Y84"/>
  <c r="T50"/>
  <c r="AD50"/>
  <c r="T52"/>
  <c r="AD52"/>
  <c r="T54"/>
  <c r="AD54"/>
  <c r="T57"/>
  <c r="AD57"/>
  <c r="T59"/>
  <c r="AD59"/>
  <c r="T61"/>
  <c r="AD61"/>
  <c r="T63"/>
  <c r="AD63"/>
  <c r="T65"/>
  <c r="AD65"/>
  <c r="T67"/>
  <c r="AD67"/>
  <c r="T69"/>
  <c r="AD69"/>
  <c r="T71"/>
  <c r="AD71"/>
  <c r="T73"/>
  <c r="AD73"/>
  <c r="T75"/>
  <c r="AD75"/>
  <c r="T77"/>
  <c r="AD77"/>
  <c r="T79"/>
  <c r="AD79"/>
  <c r="T81"/>
  <c r="AD81"/>
  <c r="T85"/>
  <c r="AD85"/>
  <c r="T87"/>
  <c r="AD87"/>
  <c r="T89"/>
  <c r="AD89"/>
  <c r="T91"/>
  <c r="AD91"/>
  <c r="T93"/>
  <c r="AD93"/>
  <c r="T95"/>
  <c r="AD95"/>
  <c r="T97"/>
  <c r="AD97"/>
</calcChain>
</file>

<file path=xl/sharedStrings.xml><?xml version="1.0" encoding="utf-8"?>
<sst xmlns="http://schemas.openxmlformats.org/spreadsheetml/2006/main" count="2539" uniqueCount="692">
  <si>
    <t>omschrijving lc</t>
  </si>
  <si>
    <t>lc</t>
  </si>
  <si>
    <t>IT</t>
  </si>
  <si>
    <t>intermediair</t>
  </si>
  <si>
    <t>forfait 1,4%</t>
  </si>
  <si>
    <t>nihil waard.</t>
  </si>
  <si>
    <t>5583</t>
  </si>
  <si>
    <t>Parkeer,veer en tolgelden</t>
  </si>
  <si>
    <t>5A10</t>
  </si>
  <si>
    <t>Verg. speurhondgeleider</t>
  </si>
  <si>
    <t>5A11</t>
  </si>
  <si>
    <t>5A51</t>
  </si>
  <si>
    <t>5C78</t>
  </si>
  <si>
    <t>Afstaan buroruimte</t>
  </si>
  <si>
    <t>5C79</t>
  </si>
  <si>
    <t>5C82</t>
  </si>
  <si>
    <t>Verblijfskostenverg</t>
  </si>
  <si>
    <t>5C83</t>
  </si>
  <si>
    <t>Stimuleringspr. uitstroom</t>
  </si>
  <si>
    <t>5002</t>
  </si>
  <si>
    <t>Vervoers/representatie</t>
  </si>
  <si>
    <t>5003</t>
  </si>
  <si>
    <t>5010</t>
  </si>
  <si>
    <t>Kostenverg. telewerken</t>
  </si>
  <si>
    <t>5011</t>
  </si>
  <si>
    <t>5021</t>
  </si>
  <si>
    <t>Schadeverg.intrekken vak.</t>
  </si>
  <si>
    <t>5022</t>
  </si>
  <si>
    <t>Schadeloosstelling</t>
  </si>
  <si>
    <t>5023</t>
  </si>
  <si>
    <t>5031</t>
  </si>
  <si>
    <t>Vergoeding aanschaf fiets</t>
  </si>
  <si>
    <t>5033</t>
  </si>
  <si>
    <t>Ikap vergoeding fiets</t>
  </si>
  <si>
    <t>5035</t>
  </si>
  <si>
    <t>Ikap vergoed. fietsverz.</t>
  </si>
  <si>
    <t>5041</t>
  </si>
  <si>
    <t>Verg.aanschaf comp.app.</t>
  </si>
  <si>
    <t>5044</t>
  </si>
  <si>
    <t>Verg gebruik computer</t>
  </si>
  <si>
    <t>5045</t>
  </si>
  <si>
    <t>5051</t>
  </si>
  <si>
    <t>Verg.inricht.telewerkr.</t>
  </si>
  <si>
    <t>5053</t>
  </si>
  <si>
    <t>Telewerk inricht. Raamreg</t>
  </si>
  <si>
    <t>5055</t>
  </si>
  <si>
    <t>Ikap verg.inr. telewerkp</t>
  </si>
  <si>
    <t>Ikap verg fietsverz.</t>
  </si>
  <si>
    <t>5067</t>
  </si>
  <si>
    <t>5071</t>
  </si>
  <si>
    <t>Verg.geneesk.behandeling</t>
  </si>
  <si>
    <t>5080</t>
  </si>
  <si>
    <t>Bijdr vakbondscontributie</t>
  </si>
  <si>
    <t>5081</t>
  </si>
  <si>
    <t>5082</t>
  </si>
  <si>
    <t>Ikap verg. vakb. contr.</t>
  </si>
  <si>
    <t>5093</t>
  </si>
  <si>
    <t>Verg. bedrijfsfitness</t>
  </si>
  <si>
    <t>5100</t>
  </si>
  <si>
    <t>5101</t>
  </si>
  <si>
    <t>5102</t>
  </si>
  <si>
    <t>Verg. gebr. eigen kleding</t>
  </si>
  <si>
    <t>5103</t>
  </si>
  <si>
    <t>5110</t>
  </si>
  <si>
    <t>Kostenverg. bewindslieden</t>
  </si>
  <si>
    <t>5111</t>
  </si>
  <si>
    <t>5117</t>
  </si>
  <si>
    <t>Grat bijz omstandigheden</t>
  </si>
  <si>
    <t>5120</t>
  </si>
  <si>
    <t>Telefoonkostenvergoeding</t>
  </si>
  <si>
    <t>5121</t>
  </si>
  <si>
    <t>5430</t>
  </si>
  <si>
    <t>5431</t>
  </si>
  <si>
    <t>5481</t>
  </si>
  <si>
    <t>Geschenkenregeling</t>
  </si>
  <si>
    <t>5D38</t>
  </si>
  <si>
    <t>Verg. Westerscheldetunnel</t>
  </si>
  <si>
    <t>5D39</t>
  </si>
  <si>
    <t>5D42</t>
  </si>
  <si>
    <t>Fitnesscl. Oost Nederland</t>
  </si>
  <si>
    <t>5D43</t>
  </si>
  <si>
    <t>5E00</t>
  </si>
  <si>
    <t>Tegemk.gebr.privéruimten</t>
  </si>
  <si>
    <t>5E01</t>
  </si>
  <si>
    <t>5E13</t>
  </si>
  <si>
    <t>Verg. inr. telewerkruimte</t>
  </si>
  <si>
    <t>5F00</t>
  </si>
  <si>
    <t>Maaltijdvergoeding</t>
  </si>
  <si>
    <t>5F25</t>
  </si>
  <si>
    <t>Restitutie ov-jaarkaart</t>
  </si>
  <si>
    <t>5G05</t>
  </si>
  <si>
    <t>Schade pers eigendom</t>
  </si>
  <si>
    <t>5G15</t>
  </si>
  <si>
    <t>5H00</t>
  </si>
  <si>
    <t>Toelage ogv bijz.regeling</t>
  </si>
  <si>
    <t>5H01</t>
  </si>
  <si>
    <t>5J06</t>
  </si>
  <si>
    <t>Verg. art. 46 WRRA RM</t>
  </si>
  <si>
    <t>5J07</t>
  </si>
  <si>
    <t>5M00</t>
  </si>
  <si>
    <t>Verg.schoonm.DGKB buitenl</t>
  </si>
  <si>
    <t>5M01</t>
  </si>
  <si>
    <t>5M04</t>
  </si>
  <si>
    <t>Tropen toeslag</t>
  </si>
  <si>
    <t>5M05</t>
  </si>
  <si>
    <t>Verhuiskosten geen f.b.</t>
  </si>
  <si>
    <t>5P17</t>
  </si>
  <si>
    <t>5P18</t>
  </si>
  <si>
    <t>Prive internet aansl.</t>
  </si>
  <si>
    <t>5P19</t>
  </si>
  <si>
    <t>5Q06</t>
  </si>
  <si>
    <t>Vergoeding internetkosten</t>
  </si>
  <si>
    <t>5Q07</t>
  </si>
  <si>
    <t>5Q10</t>
  </si>
  <si>
    <t>IKAP vergoeding fiets</t>
  </si>
  <si>
    <t>5Q12</t>
  </si>
  <si>
    <t>IKAP verg.inr.telewerkp</t>
  </si>
  <si>
    <t>5Q18</t>
  </si>
  <si>
    <t>IKAP vergoed.fietsverz.</t>
  </si>
  <si>
    <t>0015</t>
  </si>
  <si>
    <t>0014</t>
  </si>
  <si>
    <t>Buitengewone kostenverg.</t>
  </si>
  <si>
    <t>Representatiekostenverg.</t>
  </si>
  <si>
    <t>x</t>
  </si>
  <si>
    <t>Buitengewone kostenvergoeding</t>
  </si>
  <si>
    <t>?</t>
  </si>
  <si>
    <t>????</t>
  </si>
  <si>
    <t>x?</t>
  </si>
  <si>
    <t>?????</t>
  </si>
  <si>
    <t>5059</t>
  </si>
  <si>
    <t>IKAP correctie doel</t>
  </si>
  <si>
    <t>5112</t>
  </si>
  <si>
    <t>Kostensoort groep</t>
  </si>
  <si>
    <t>Kostensoort groepnummer</t>
  </si>
  <si>
    <t>Kostensoort groep omschrijving</t>
  </si>
  <si>
    <t>Kostensoort nummer</t>
  </si>
  <si>
    <t>WKR 1,4%</t>
  </si>
  <si>
    <t>Uitgebreide omschrijving kostensoort conform lijst FZ</t>
  </si>
  <si>
    <t xml:space="preserve">Salaris, vakantie- en </t>
  </si>
  <si>
    <t>eindejaarsuitkering eigen</t>
  </si>
  <si>
    <t xml:space="preserve"> Exploitatie (=alle niet onder loonkosten vallende uitgaven met betrekking tot personeel)</t>
  </si>
  <si>
    <t>Postactieven (=alle uitgaven aan en ten behoeve van voormalig personeel voorzover niet ten laste komend van derden)</t>
  </si>
  <si>
    <t>Loonkosten (=alle uit rechtspositionele bepalingen en aanverwante regelingen voortvloeidende uitgaven aan en ten behoeve van de werknemers)</t>
  </si>
  <si>
    <t>-</t>
  </si>
  <si>
    <t>Nr</t>
  </si>
  <si>
    <t>Tekst hoofdrubriek</t>
  </si>
  <si>
    <t>Overige werkkleding</t>
  </si>
  <si>
    <t>Overige vervoerskosten</t>
  </si>
  <si>
    <t>Vergoeding mob. telefoons</t>
  </si>
  <si>
    <t>Computers</t>
  </si>
  <si>
    <t>Internet</t>
  </si>
  <si>
    <t>Huisvestingsverg.</t>
  </si>
  <si>
    <t>Pers. verenigingen &amp; vakbonden</t>
  </si>
  <si>
    <t>Overige vergoedingen/verstrekkingen</t>
  </si>
  <si>
    <t>Overige representie verg.</t>
  </si>
  <si>
    <t>Dienstjubileum uitkering</t>
  </si>
  <si>
    <t>Overige verg. en/of verstrekkingen</t>
  </si>
  <si>
    <t>code</t>
  </si>
  <si>
    <t>00</t>
  </si>
  <si>
    <t>08</t>
  </si>
  <si>
    <t>Vergoeden openbaar vervoerskaarten</t>
  </si>
  <si>
    <t>06</t>
  </si>
  <si>
    <t>Contributies en opleiding</t>
  </si>
  <si>
    <t>Overigen (kostensoort</t>
  </si>
  <si>
    <t>Exploitatie</t>
  </si>
  <si>
    <t>Comp.fisc.bijt.dienstauto</t>
  </si>
  <si>
    <t>5113</t>
  </si>
  <si>
    <t>5114</t>
  </si>
  <si>
    <t>5115</t>
  </si>
  <si>
    <t>Vergoeding pied a terre</t>
  </si>
  <si>
    <t>5K04</t>
  </si>
  <si>
    <t>Vergoeding NVWA</t>
  </si>
  <si>
    <t>5K05</t>
  </si>
  <si>
    <t>Categorie</t>
  </si>
  <si>
    <t>Vergoedingen inbesteding</t>
  </si>
  <si>
    <t>Toeslagen/vergoedingen</t>
  </si>
  <si>
    <t>Gratificaties</t>
  </si>
  <si>
    <t>Pensioenpremies</t>
  </si>
  <si>
    <t>Verhuiskosten</t>
  </si>
  <si>
    <t>Personele zorg</t>
  </si>
  <si>
    <t>Bedrijfshulpverlening</t>
  </si>
  <si>
    <t>Instroom/Uitstroom</t>
  </si>
  <si>
    <t>Contributies</t>
  </si>
  <si>
    <t>Sociaal flankerend beleid</t>
  </si>
  <si>
    <t>Kinderopvang</t>
  </si>
  <si>
    <t>Medische vergoedingen</t>
  </si>
  <si>
    <t>Reisbescheiden</t>
  </si>
  <si>
    <t>Hoofdrubrieken</t>
  </si>
  <si>
    <t>Salaris eigen personeel</t>
  </si>
  <si>
    <t>Onkostenvergoedingen en WW</t>
  </si>
  <si>
    <t>Sociale lasten en ZVW</t>
  </si>
  <si>
    <t>Eindheffing loonbelasting</t>
  </si>
  <si>
    <t>Verblijfskosten en dienstreizen</t>
  </si>
  <si>
    <t>Representatie eigen personeel</t>
  </si>
  <si>
    <t>Studie en opleiding</t>
  </si>
  <si>
    <t>Evenementen en recepties</t>
  </si>
  <si>
    <t>Periode inkomen</t>
  </si>
  <si>
    <t>Jaarinkomen</t>
  </si>
  <si>
    <t>Aanvullend inkomen</t>
  </si>
  <si>
    <t>Omschrijving</t>
  </si>
  <si>
    <t>Looncomponent</t>
  </si>
  <si>
    <t>Hoofdrubriek</t>
  </si>
  <si>
    <t>Soort uitgaven</t>
  </si>
  <si>
    <t>Voorstel UR naam hoofdrubriek</t>
  </si>
  <si>
    <t>Reactie werkgroep KSH op voorstel</t>
  </si>
  <si>
    <t>Nadere omschrijving</t>
  </si>
  <si>
    <t>Personele uitgaven (=som Loonkosten,Personele Exploitatie,Postactieven,Externe inhuur)</t>
  </si>
  <si>
    <t>Loonkosten (=alle uit rectspositionele bepalingen en aanverwante regelingen voortvloeidende uitgaven aan en ten behoeve van de werknemers)</t>
  </si>
  <si>
    <t>Personeel</t>
  </si>
  <si>
    <t>Loonkosten</t>
  </si>
  <si>
    <t>Salaris, vakantie- en eindejaarsuitkering eigen personeel</t>
  </si>
  <si>
    <t xml:space="preserve">Vergoedingen voor inbesteding personeel </t>
  </si>
  <si>
    <t>Legenda</t>
  </si>
  <si>
    <t>Toelagen, toeslagen en vergoedingen</t>
  </si>
  <si>
    <t>BHV toelage moet hieronder gaan vallen</t>
  </si>
  <si>
    <t>inclusief vergoedingen adviescolleges</t>
  </si>
  <si>
    <t>geel</t>
  </si>
  <si>
    <t>personeel</t>
  </si>
  <si>
    <t>groen</t>
  </si>
  <si>
    <t>materieel</t>
  </si>
  <si>
    <t>Onkostenvergoedingen waaronder Woon-werkverkeer (ook collectieve inkoop OV kaarten)</t>
  </si>
  <si>
    <t>hier ook hoge kilometer vergoeding opnemen</t>
  </si>
  <si>
    <t>rood</t>
  </si>
  <si>
    <t>wijziging</t>
  </si>
  <si>
    <t>Sociale lasten en
bijdrage zorgverzekeringswet</t>
  </si>
  <si>
    <t>Postactieven (= alle uitgaven aan en ten behoeve van voormalig personeel voorzover niet ten laste komend van derden)</t>
  </si>
  <si>
    <t>Postactieven</t>
  </si>
  <si>
    <t>Functioneel leeftijdsontslag</t>
  </si>
  <si>
    <t>Bovenwettelijke uitkering, wachtgelden</t>
  </si>
  <si>
    <t>Personele Exploitatie (=alle niet onder loonkosten vallende uitgaven met betrekking tot personeel)</t>
  </si>
  <si>
    <t>Personele Exploitatie</t>
  </si>
  <si>
    <t>correctie werkkosten</t>
  </si>
  <si>
    <t>werkkosten overheveling</t>
  </si>
  <si>
    <t>Verhuiskosten (binnen- en buitenland)</t>
  </si>
  <si>
    <t>Kosten in verband met wijziging standplaats</t>
  </si>
  <si>
    <t>Niet overnemen 
(verhuiskosten is breder dan standplaatswijziging, bijv. dichterbij gaan wonen maar geen standplaatswijziging)</t>
  </si>
  <si>
    <t>Verblijfkosten (hotels) in het kader van dienstreizen</t>
  </si>
  <si>
    <t>BZK heeft aangegeven: verblijfkosten tijdens dienstreis is personele exploitatie</t>
  </si>
  <si>
    <t>Arbeidsgezondheidskundige begeleiding (ARBO), werkplekaanpassing, uitbesteding arbo-dienstverlening</t>
  </si>
  <si>
    <t>Arbeidsomstandigheden en personele zorg</t>
  </si>
  <si>
    <t>Overnemen</t>
  </si>
  <si>
    <t>Bedrijfshulpverlening (BHV)</t>
  </si>
  <si>
    <r>
      <rPr>
        <sz val="8"/>
        <rFont val="Verdana"/>
        <family val="2"/>
      </rPr>
      <t>(kan vervallen)</t>
    </r>
    <r>
      <rPr>
        <strike/>
        <sz val="8"/>
        <rFont val="Verdana"/>
        <family val="2"/>
      </rPr>
      <t xml:space="preserve">
Bedrijfshulpverlening (BHV)</t>
    </r>
  </si>
  <si>
    <t>Representatie voor eigen personeel</t>
  </si>
  <si>
    <t>Representatie</t>
  </si>
  <si>
    <t>Niet overnemen 
(toevoeging eigen personeel maakt duidelijk dat het hier personele uitgaven betreft)</t>
  </si>
  <si>
    <t>Werving en selectie, keuringen, assesments, outplacement, loopbaanbegeleiding en re-integratie</t>
  </si>
  <si>
    <t>Instroom, doorstroom en uitstroom van personeel</t>
  </si>
  <si>
    <t>Opleiding, coaching, training, bezoek van symposia en congressen (externe opleidingen/trainingen, maar ook opleidingen/trainingen die door het Rijk worden verzorgd)</t>
  </si>
  <si>
    <t xml:space="preserve">Studie en opleiding
</t>
  </si>
  <si>
    <t>Personeelsevenementen, - bijeenkomsten en recepties</t>
  </si>
  <si>
    <r>
      <t xml:space="preserve">(kan vervallen)
</t>
    </r>
    <r>
      <rPr>
        <strike/>
        <sz val="8"/>
        <rFont val="Verdana"/>
        <family val="2"/>
      </rPr>
      <t>Personeelsevenementen, - bijeenkomsten en recepties</t>
    </r>
  </si>
  <si>
    <t>Niet overnemen 
(deze kosten moeten ergens geboekt kunnen worden)</t>
  </si>
  <si>
    <t>Noodzakelijke contributies van personeel (bijv. NIVRA)</t>
  </si>
  <si>
    <r>
      <t xml:space="preserve">(kan vervallen)
</t>
    </r>
    <r>
      <rPr>
        <strike/>
        <sz val="8"/>
        <rFont val="Verdana"/>
        <family val="2"/>
      </rPr>
      <t>Noodzakelijke contributies van personeel (bijv. NIVRA)</t>
    </r>
  </si>
  <si>
    <t>Niet overnemen 
(deze kosten moeten ergens geboekt kunnen worden, andere rubrieken voldoen niet )</t>
  </si>
  <si>
    <t>Uitgaven sociaal flankerend beleid</t>
  </si>
  <si>
    <r>
      <t xml:space="preserve">(kan vervallen)
</t>
    </r>
    <r>
      <rPr>
        <strike/>
        <sz val="8"/>
        <rFont val="Verdana"/>
        <family val="2"/>
      </rPr>
      <t>Kinderopvang</t>
    </r>
  </si>
  <si>
    <t>Niet overnemen 
(kosten moeten geboekt kunnen worden)</t>
  </si>
  <si>
    <t>Vaccinaties en andere medische vergoedingen</t>
  </si>
  <si>
    <t>verhuizen naar Arbo</t>
  </si>
  <si>
    <t>Visa, paspoorten en andere reisbescheiden</t>
  </si>
  <si>
    <t>Externe inhuur</t>
  </si>
  <si>
    <t xml:space="preserve">EXTERNE INHUUR (=som beleidsgevoelig, beleidsondersteunend, ondersteuning bedrijfsvoering)
onderscheid aanbrengen op basis van BZK definitie 
</t>
  </si>
  <si>
    <t>Beleidsgevoelig</t>
  </si>
  <si>
    <t>Interim–management</t>
  </si>
  <si>
    <t>1. Interim-management: Managers ter tijdelijke opvulling van interne vacatures, dan wel verandermanagers die ingezet worden teneinde een organisatieverandering door te voeren.</t>
  </si>
  <si>
    <t>Organisatie- en formatieadvies</t>
  </si>
  <si>
    <t>2. Organisatie – en formatie-advies:  Adviseurs betrokken bij organisatiewijzigingen en –veranderingen en bij de uitvoering van functiewaardering</t>
  </si>
  <si>
    <t xml:space="preserve">Advisering en eventueel explorerend onderzoek dat wordt verricht ten behoeve van nieuw beleid, dan wel bijstelling van bestaand beleid (toekomstgericht). </t>
  </si>
  <si>
    <t>Beleidsadvies</t>
  </si>
  <si>
    <t>Overnemen 
(staat als zodanig ook in BZK regeling)</t>
  </si>
  <si>
    <t>3. Advisering en eventueel explorerend onderzoek dat wordt verricht ten behoeve van nieuw beleid, dan wel bijstelling van bestaand beleid (toekomstgericht). Deze advisering kan daarbij voortbouwen op de conclusies van uitbesteed beleidsonderzoek.</t>
  </si>
  <si>
    <t>Communicatieadvisering</t>
  </si>
  <si>
    <t>Communicatieadvies</t>
  </si>
  <si>
    <t>4. Communicatie- advies: Advisering ten aanzien van voorlichting, communicatie, campagnes, e.d.</t>
  </si>
  <si>
    <t>Beleidsondersteunend</t>
  </si>
  <si>
    <t>Juridisch advies</t>
  </si>
  <si>
    <t>Ingekorte omschrijving</t>
  </si>
  <si>
    <t>Niet opnemen</t>
  </si>
  <si>
    <t>Tekst hoofdrubriek volgens DGRB</t>
  </si>
  <si>
    <t>Hoofdrubriek omschrijving</t>
  </si>
  <si>
    <t>Kostensoort omschrijving</t>
  </si>
  <si>
    <t>5. Juridisch advies: Advisering bij de voorbereiding van (specialistische) wet- en regelgeving en juridisch advies over bestaande regelgeving. Onder juridische adviezen worden niet begrepen de uitgaven voor de (wettelijke taken van de) Landsadvocaat bij procesvertegenwoordiging, voor deurwaarders, tolken e.d.</t>
  </si>
  <si>
    <t>Advisering opdrachtgevers over automatiseringsvraagstukken</t>
  </si>
  <si>
    <t>ICT advies</t>
  </si>
  <si>
    <t>Niet overnemen
(zo dicht mogelijk bij tekst uit regeling blijven)</t>
  </si>
  <si>
    <t>6. Advisering van opdrachtgevers over automatiseringsvraagstukken: Advisering van het management bij aankoop en ontwikkeling van automatisering, software, e.d., voorafgaand aan of ter begeleiding van de besluitvorming en aanbesteding van het project.</t>
  </si>
  <si>
    <t>Accountancy, financiën en administratieve organisatie</t>
  </si>
  <si>
    <r>
      <t xml:space="preserve">Accountancy en financiën </t>
    </r>
    <r>
      <rPr>
        <strike/>
        <sz val="8"/>
        <rFont val="Verdana"/>
        <family val="2"/>
      </rPr>
      <t>en administratieve organisatie</t>
    </r>
  </si>
  <si>
    <t>Niet overnemen 
(zo dicht mogelijk bij tekst uit regeling blijven)</t>
  </si>
  <si>
    <t>7. Accountancy, financiën en administratieve organisatie: Ondersteuning van eigen accountantsonderzoeken en financiële deskundigheid, o.a. voor het opstellen van de administratieve organisatie.</t>
  </si>
  <si>
    <t>Ondersteuning Bedrijfsvoering</t>
  </si>
  <si>
    <t>Uitzendkrachten</t>
  </si>
  <si>
    <t>Uitzendkrachten, payrolling</t>
  </si>
  <si>
    <r>
      <t>8. Uitzendkrachten:</t>
    </r>
    <r>
      <rPr>
        <b/>
        <i/>
        <sz val="8"/>
        <rFont val="Verdana"/>
        <family val="2"/>
      </rPr>
      <t xml:space="preserve"> </t>
    </r>
    <r>
      <rPr>
        <sz val="8"/>
        <rFont val="Verdana"/>
        <family val="2"/>
      </rPr>
      <t xml:space="preserve">Het betreft de opvang van piekwerkzaamheden of opvang van onvoorziene capaciteitsproblemen die tijdelijk voorkomen in reguliere processen. 
</t>
    </r>
    <r>
      <rPr>
        <b/>
        <sz val="8"/>
        <rFont val="Verdana"/>
        <family val="2"/>
      </rPr>
      <t>BZK/DGOBR heeft aangegeven dat payrolling uitgaven onder externe inhuur/uitzendkrachten</t>
    </r>
  </si>
  <si>
    <t>Inhuur deskundigen (=Inhuur van personeel, zijnde personeel zonder ambtelijk dienstverband dat wordt ingehuurd voor de uitvoering van werkzaamheden die onder directe verantwoordelijkheid van het departementale management worden verricht)</t>
  </si>
  <si>
    <r>
      <t xml:space="preserve">UITBESTEDING, EXTERNE INHUUR OP GROND VAN WETTELIJKE TAKEN EN </t>
    </r>
    <r>
      <rPr>
        <b/>
        <sz val="8"/>
        <color indexed="10"/>
        <rFont val="Verdana"/>
        <family val="2"/>
      </rPr>
      <t>PAYROLLING</t>
    </r>
  </si>
  <si>
    <t>Tolken en vertalers op grond van wettelijke taken</t>
  </si>
  <si>
    <t xml:space="preserve">Landsadvocaat </t>
  </si>
  <si>
    <t>Materiele uitgaven</t>
  </si>
  <si>
    <t>Materieel</t>
  </si>
  <si>
    <t>Uitbesteding</t>
  </si>
  <si>
    <t>UITBESTEDING (=uitgaven voor het plaatsen van een opdracht, waarbij resultaatafspraken worden gemaakt zonder dat er door de opdrachtgever op de inzet van specifieke capaciteit wordt gestuurd”. (Uitbesteden is het kopen van een resultaat of product. De opdrachtnemer/leverancier stuurt de medewerkers aan die het resultaat of product tot stand brengen, heeft een resultaatverplichting en is verantwoordelijk voor de geleverde kwaliteit. De werkzaamheden kunnen plaatsvinden ten kantore van de opdrachtgever of niet, afhankelijk van de aard van de opdracht.)</t>
  </si>
  <si>
    <t>Uitbesteden organisatie- en formatieadviesopdrachten</t>
  </si>
  <si>
    <t>Uitbesteden beleidsadvies- en onderzoeksopdrachten</t>
  </si>
  <si>
    <t>Uitbesteden juridisch adviesopdrachten</t>
  </si>
  <si>
    <t>Uitbesteden accountancy en financiën</t>
  </si>
  <si>
    <t>Uitbesteden accountancy</t>
  </si>
  <si>
    <t>niet overnemen (huidige hoofdrubriek dekt beide).</t>
  </si>
  <si>
    <t>Uitbestenden Financiën</t>
  </si>
  <si>
    <t>Inbesteding</t>
  </si>
  <si>
    <t>Inbesteding (=het uitvoeren van een opdracht of taak met eigen administratieve, technische of overige middelen zonder dat er een beroep wordt gedaan op externe partijen. Voor de overheid betreft het hier de dienstverlening tussen departementen en overige (semi)-overheidsdiensten).</t>
  </si>
  <si>
    <t>DIENSTEN EN MIDDELEN</t>
  </si>
  <si>
    <t>Diensten en Middelen</t>
  </si>
  <si>
    <t>Consumptieve diensten</t>
  </si>
  <si>
    <t>Catering</t>
  </si>
  <si>
    <t>Niet overnemen 
(consumptieve diensten is breder dan catering)</t>
  </si>
  <si>
    <t>Risicobeheersen</t>
  </si>
  <si>
    <t>Beveiliging</t>
  </si>
  <si>
    <t>Schoonmaken</t>
  </si>
  <si>
    <t>Transportdiensten</t>
  </si>
  <si>
    <t>Koeriers- en transportdiensten</t>
  </si>
  <si>
    <t>Post- en koeriersdiensten</t>
  </si>
  <si>
    <t>Post</t>
  </si>
  <si>
    <t>Documentmanagement</t>
  </si>
  <si>
    <r>
      <rPr>
        <strike/>
        <sz val="8"/>
        <rFont val="Verdana"/>
        <family val="2"/>
      </rPr>
      <t>Documentmanagement</t>
    </r>
    <r>
      <rPr>
        <sz val="8"/>
        <rFont val="Verdana"/>
        <family val="2"/>
      </rPr>
      <t xml:space="preserve">
Documentontwikkeling en -verwerking</t>
    </r>
  </si>
  <si>
    <t>Reststoffenmanagement</t>
  </si>
  <si>
    <t>Afvalzorgmanagement</t>
  </si>
  <si>
    <t>Verstrekken van inrichting</t>
  </si>
  <si>
    <t>Inrcihting van Gebouwen</t>
  </si>
  <si>
    <t>Benodigdheden en hulpmiddelen</t>
  </si>
  <si>
    <t>Hier komen computersupplies (=toner voor de privé-printer op het eigen buro / muis(mat) / toetsenbord / cd / dvd / usb-kabeltjes etc) onder te vallen</t>
  </si>
  <si>
    <t xml:space="preserve">Bankdiensten </t>
  </si>
  <si>
    <t>Bankdiensten</t>
  </si>
  <si>
    <t>Administratiekantoordiensten</t>
  </si>
  <si>
    <r>
      <t xml:space="preserve">Opnemen onder Accountancy, financiën en administratieve organisatie
</t>
    </r>
    <r>
      <rPr>
        <strike/>
        <sz val="8"/>
        <rFont val="Verdana"/>
        <family val="2"/>
      </rPr>
      <t>Administratiekantoordiensten</t>
    </r>
  </si>
  <si>
    <t>Diensten en middelen</t>
  </si>
  <si>
    <t>Verhuizen</t>
  </si>
  <si>
    <t>verplaatsen naar huisvesting</t>
  </si>
  <si>
    <t>VERVOER- EN VERBLIJFSKOSTEN</t>
  </si>
  <si>
    <t>Vervoer/ en verblijfkosten</t>
  </si>
  <si>
    <t xml:space="preserve">Verblijf extern </t>
  </si>
  <si>
    <t>Verblijf extern</t>
  </si>
  <si>
    <t>uitgaven voor huren conferentieoord etc, niet zijnde hotelkosten voor personeel, externe werkplekken, externe vergaderplekken</t>
  </si>
  <si>
    <t>Vervoeren van personen</t>
  </si>
  <si>
    <t>Uitgaven die door de organisatie worden gemaakt tbv. dienst reizen (bijv. NS businesscard)</t>
  </si>
  <si>
    <t>Wagenpark</t>
  </si>
  <si>
    <t>ICT</t>
  </si>
  <si>
    <t xml:space="preserve">Aanschaf Hardware 
</t>
  </si>
  <si>
    <t xml:space="preserve">Beheer &amp; Onderhoud hardware </t>
  </si>
  <si>
    <t>Aanschaf programmatuur &amp; software</t>
  </si>
  <si>
    <t>(uitgaven aan) programmeren &amp; licentiesoftware</t>
  </si>
  <si>
    <t>ICT beheer (hard en software)</t>
  </si>
  <si>
    <t>Onderhoud programmatuur en systemen</t>
  </si>
  <si>
    <t xml:space="preserve">het onderhoud op door de overheid zelf gecompileerde software, het onderhoud op de systemen die zijn gebaseerd op licentiesoftware, het onderhoud op de licenties zélf (wat de leverancier/licentie-eigenaar verzorgt) valt onder uitgaven aan programmatuur&amp;licentiesoftware
</t>
  </si>
  <si>
    <t>Aanschaf bouw&amp; aanleg infrastructuur</t>
  </si>
  <si>
    <t>Beheer &amp; Onderhoud infrastructuur</t>
  </si>
  <si>
    <t>Connectiviteit</t>
  </si>
  <si>
    <t>Verbindingen</t>
  </si>
  <si>
    <r>
      <t>uitgaven voor alle datacom- of telecom</t>
    </r>
    <r>
      <rPr>
        <u/>
        <sz val="10"/>
        <color indexed="8"/>
        <rFont val="Arial"/>
        <family val="2"/>
      </rPr>
      <t>diensten</t>
    </r>
    <r>
      <rPr>
        <sz val="10"/>
        <color indexed="8"/>
        <rFont val="Arial"/>
        <family val="2"/>
      </rPr>
      <t xml:space="preserve"> (dus inclusief telefonie), plus de huur van netwerkdiensten plus de verbinding tussen netwerken plus alle benodigde apparatuur (hardwarefirewalls, routers, enzovoorts).</t>
    </r>
  </si>
  <si>
    <t>ICT ontwikkeling/ uitbesteding</t>
  </si>
  <si>
    <r>
      <t xml:space="preserve">(kan weg)
</t>
    </r>
    <r>
      <rPr>
        <strike/>
        <sz val="8"/>
        <rFont val="Verdana"/>
        <family val="2"/>
      </rPr>
      <t>ICT ontwikkeling/ uitbesteding</t>
    </r>
  </si>
  <si>
    <t xml:space="preserve">kan weg omdat deze uitgaven onder de andere rubrieken vallen:
(de kosten van inhuur voor het ontwikkelen van een ICT systeem vallen onder de kostensoort 'inhuur', kosten voor eigen personeel vallen ook elders,kosten voor software of voor licenties: zie kostensoorten hierboven)
</t>
  </si>
  <si>
    <t>Computersupplies</t>
  </si>
  <si>
    <t>kan hier weg
gaat naar Diensten&amp;Middelen: benodigdheden en hulpmiddelen</t>
  </si>
  <si>
    <r>
      <t xml:space="preserve">Centrale / </t>
    </r>
    <r>
      <rPr>
        <strike/>
        <sz val="8"/>
        <rFont val="Verdana"/>
        <family val="2"/>
      </rPr>
      <t xml:space="preserve">verspreide ofwel </t>
    </r>
    <r>
      <rPr>
        <sz val="8"/>
        <rFont val="Verdana"/>
        <family val="2"/>
      </rPr>
      <t xml:space="preserve">generieke ICT diensten </t>
    </r>
  </si>
  <si>
    <t>Uitbesteden ICT dienstverlening</t>
  </si>
  <si>
    <t>In afwachting van definitieve BZK reactie: niet overnemen</t>
  </si>
  <si>
    <t>Generieke ICT diensten zijn die ICT-diensten die worden geleverd door een interne aanbodorganisatie (bijvoorbeeld SSO-ICT). In de begroting komt dit onder bijdrage SSO's</t>
  </si>
  <si>
    <t>HUISVESTING</t>
  </si>
  <si>
    <t>Huisvesting</t>
  </si>
  <si>
    <t>Verbruiksvergoeding gebouw en terreinen</t>
  </si>
  <si>
    <t>Gebruik en onderhoud gebouw en terreinen</t>
  </si>
  <si>
    <t>Verbruik van energie en water</t>
  </si>
  <si>
    <t>Energie en water</t>
  </si>
  <si>
    <t>Niet overnemen, niet alleen het verbruik maar alle uitgaven voor energie/water worden hiergeboekt</t>
  </si>
  <si>
    <t>Verhuizen (verschoven van diensten en middelen)</t>
  </si>
  <si>
    <t>Alle uitgaven met betrekking tot het fysiek verplaatsen van een organisatorische eenheid of personen.</t>
  </si>
  <si>
    <t xml:space="preserve">Verwerven en afstoten </t>
  </si>
  <si>
    <t>Verwerven en afstoten gebouwen en terreinen</t>
  </si>
  <si>
    <t xml:space="preserve">Verwerven en afstoten (inc. Makelaarskosten) </t>
  </si>
  <si>
    <t>COMMUNICATIE</t>
  </si>
  <si>
    <t>Communicatie</t>
  </si>
  <si>
    <t>Vakliteratuur en abonnementen</t>
  </si>
  <si>
    <t>Vakliteratuur, abonnementen en overige informatie</t>
  </si>
  <si>
    <t>Vertaaldiensten</t>
  </si>
  <si>
    <t>Relatiegeschenken</t>
  </si>
  <si>
    <t>Relatiegeschenken (buiten de organisatie)</t>
  </si>
  <si>
    <t>Evenementen en congresorganisatie</t>
  </si>
  <si>
    <t>Congressen en evenementen</t>
  </si>
  <si>
    <t>Diversen communicatie</t>
  </si>
  <si>
    <r>
      <rPr>
        <strike/>
        <sz val="8"/>
        <rFont val="Verdana"/>
        <family val="2"/>
      </rPr>
      <t>Diversen c</t>
    </r>
    <r>
      <rPr>
        <sz val="8"/>
        <rFont val="Verdana"/>
        <family val="2"/>
      </rPr>
      <t>Communicatie</t>
    </r>
  </si>
  <si>
    <t>DIENSTSPECIFIEK</t>
  </si>
  <si>
    <t>Kostensoort</t>
  </si>
  <si>
    <t>Reizen en vervoer (kostensoort 1 t/m 8)</t>
  </si>
  <si>
    <t>Telecommunicatie en apparatuur (kostensoort 9 t/m 16)</t>
  </si>
  <si>
    <t>Werkkleding (kostensoort 17 t/m 20)</t>
  </si>
  <si>
    <t>Eten en drinken (kostensoort 21 t/m 28)</t>
  </si>
  <si>
    <t>Woning (kostensoort 29 t/m 34)</t>
  </si>
  <si>
    <t>Contributies en opleiding (kostensoort 35 t/m 40)</t>
  </si>
  <si>
    <t>Interne en externe representatie (41 t/m 49)</t>
  </si>
  <si>
    <t>Arbovoorzieningen (kostensoort 50)</t>
  </si>
  <si>
    <t>Geen WKR</t>
  </si>
  <si>
    <t>Bedrijfsfitness (kostensoort 51 t/m 53)</t>
  </si>
  <si>
    <t>Overigen (kostensoort 54 t/m 72)</t>
  </si>
  <si>
    <t>In en uitstroom</t>
  </si>
  <si>
    <t>Gaat vervallen</t>
  </si>
  <si>
    <t>Kan uit de lijst, is schadeloosstellnig materiele schade opgelopen tijdens werk, dan geen loon.</t>
  </si>
  <si>
    <t>IKAP aanduiding niet meer relevant. LC gaat vervallen</t>
  </si>
  <si>
    <t>Departement specifiek, gaat waarschijnlijk vervallen</t>
  </si>
  <si>
    <t>Mogelijk verplaatsen naar hoofdcategorie 30</t>
  </si>
  <si>
    <t>Opmerkingen</t>
  </si>
  <si>
    <t>Gaan vervallen</t>
  </si>
  <si>
    <t>Vergoeding bedrijfgsfitness</t>
  </si>
  <si>
    <t>Geraakt door WKR looncomponenten</t>
  </si>
  <si>
    <t>X</t>
  </si>
  <si>
    <t>Reizen en vervoer</t>
  </si>
  <si>
    <t>Auto van de zaak</t>
  </si>
  <si>
    <t>Reiskostenvergoedingen/-declaraties, voor zakelijke reizen met eigen vervoer van maximaal 0,19 per kilometer, incl. woon-werkverkeer</t>
  </si>
  <si>
    <t>Abonnementen, losse kaartjes, vergoedingen werkleijke kosten, voor zakelijke reizen met openbaar vervoern, incl. woon-werkverkeer</t>
  </si>
  <si>
    <t>Vergoeden of verstrekken van werkelijke kosten i.v.m. zakelijke reizen per taxi, luchtvaartuig, schip, incl/ woon-werkverkeer</t>
  </si>
  <si>
    <t>Ter beschikking gestelde openbaarvervoerkaart en/of voordeelurenkaart, mede bedoeld voor zakelijke reizen, incl.woon-werkverkeer</t>
  </si>
  <si>
    <t>Vergoeden/verstrekken van openbaarvervoerkaart en/of voordeelurenkaart, ongeacht het zakelijke gebruik ervan</t>
  </si>
  <si>
    <t>Kosten die samenhangen met auto van de zaak, zoals parkeer-, veer- en tolgelden</t>
  </si>
  <si>
    <t>bijdr. personeelsver.</t>
  </si>
  <si>
    <t xml:space="preserve">Overige vervoerskosten (bijv. vergoedingen boven 0,19 per km, vergoedingen voor privereizen met eigen vervoer,
</t>
  </si>
  <si>
    <t>vergoeden/verstrekken fiets van de zaak incl. assecoires, perkeervergunning, achtergestelde vliegtickets), parkeer-, veer- en tolgelden bij auto's die niet op naam van de zaak staan</t>
  </si>
  <si>
    <t>Ter beschikking gestelde postable computers, zoals notebooks en laptops, die, geheel of gedeeltelijk op de werkplek, voor meer dan 90% zakelijk worden gebruikt</t>
  </si>
  <si>
    <t>Vergoedingen voor/verstrekking van portable computers, zoals notebook en laptops, ongeacht het zakelijk gebruik ervan</t>
  </si>
  <si>
    <t>Grat</t>
  </si>
  <si>
    <t>WW</t>
  </si>
  <si>
    <t>Verblijf</t>
  </si>
  <si>
    <t>Zorg</t>
  </si>
  <si>
    <t>BHV</t>
  </si>
  <si>
    <t>Repres.</t>
  </si>
  <si>
    <t>Uitstroom</t>
  </si>
  <si>
    <t>Opleid</t>
  </si>
  <si>
    <t>Vergoedingen voor de vaste huistelefoon</t>
  </si>
  <si>
    <t>Rentevoordeel personeelslening i.v.m. eigen woning, (elektrische) fiets, scooter</t>
  </si>
  <si>
    <t>Groene codes bestaan al</t>
  </si>
  <si>
    <t>Overige vervoerskosten (bijv. vergoedingen boven 0,19 per km, vergoedingen voor privereizen met eigen vervoer, vergoeden/verstrekken fiets van de zaak incl. assecoires, perkeervergunning, achtergestelde vliegtickets), parkeer-, veer- en tolgelden bij auto's die niet op naam van de zaak staan</t>
  </si>
  <si>
    <t>Telecommunicatie en apparatuur</t>
  </si>
  <si>
    <t>Ter beschikking gestelde mobiele telefoons (incl.blackberries e.d.) die meer dan 10% zakelijk worden gebruikt</t>
  </si>
  <si>
    <t>Vergoeding voor/verstrekking van mobiele telefoons (incl.blackberries) ongeacht het zakelijk gebruik er van</t>
  </si>
  <si>
    <t>Ter beschikking gestelde postable computers, zoals notebooks en laptops, die, geheel of gedeeltelijk op de werkplek, voor meer dan 90% zakelijk worden gebrukkt</t>
  </si>
  <si>
    <t>Vergoedingen voor/verstrekking van portable compoters, zoals noterbook en laptops, ongeacht het zakelijk gebruik ervan</t>
  </si>
  <si>
    <t>Vergoedingen voor internet thuis</t>
  </si>
  <si>
    <t>Vergoedingen voro de vaste huistelefoon</t>
  </si>
  <si>
    <t>Ter beschikking gestelde apparatuur, gereed schappen e.d. die meer dan 90% zakelijk, geheel iof gedeeltelijk op de werkplek, worden gebrukt dan wel verbruikt (bijv. kantoorbenodigdheden, rekenmachines, aktetassen, agenda's, gereedschapskist timmerman)</t>
  </si>
  <si>
    <t>Overige vergoedingen voor/verstrekkingen van telecommunicatie</t>
  </si>
  <si>
    <t>Werkkleding</t>
  </si>
  <si>
    <t>Ter beschikkinggestelde werkkleding die op het werk achterblijft</t>
  </si>
  <si>
    <t>Ter beschikkinggestelde werkkleding die (nagenoeg) uitsluitend geschikt is om tijdens hetwerk te dragen (bijv. uniformen)</t>
  </si>
  <si>
    <t>Werkkleding die op de werkplek wordt gedragen met logo's van tenminste 70 cm2 per kledingstuk</t>
  </si>
  <si>
    <t>Overige werkkleding (bijv. vergoeding voor werkkleding die door werknemers is aangeschaft, kleding die mee naar huis wordt genomen)</t>
  </si>
  <si>
    <t>Eten en drinken</t>
  </si>
  <si>
    <t>Maaltijden op de werkplek (2,90 per maaltijd, eigen bijdrag mag hierop in mindering worden gebracht)</t>
  </si>
  <si>
    <t>Maaltijden als gevolg van overwerk, koopavonden, dienstreizen en dergelijke, zowel op als buiten de werkplek</t>
  </si>
  <si>
    <t>Consumpties op de werkplek, die geen deel uitmaken van de maaltijd (koffie, gebak e.d.)</t>
  </si>
  <si>
    <t>Consumpties bij personeelsfestiviteiten op externe locatie (borrels, jubilea etc)</t>
  </si>
  <si>
    <t>Consumpties bij extern gehouden activiteiten waarbij het zakelijk karakter overheerst en het karakter van festiviteit niet meer dan 10% is</t>
  </si>
  <si>
    <t>Verblijfkostenvergoeding voor tijdelijke werkzaamheden elders</t>
  </si>
  <si>
    <t>Vwerklunched/-diners met zakelijke relaties</t>
  </si>
  <si>
    <t>Overige vergoedingen voor/verstrekkingen van eten en drinken</t>
  </si>
  <si>
    <t>Woning</t>
  </si>
  <si>
    <t>Dienstwoning</t>
  </si>
  <si>
    <t>Kosten van werkruimte/studeerruimte bij werknemer thuis, daaronder begrepen de inrichting (excl. arbovoorzieningen, post 50)</t>
  </si>
  <si>
    <t>Zakelijke verhuiskosten tot 7.750 en kosten voor het overbrengen van de inboedel</t>
  </si>
  <si>
    <t>Aan- of veerkoopkosten van de eigen woning bij zakelijke verhuizing</t>
  </si>
  <si>
    <t>Huisvesting en inwoning op de werkplek: forfait van 5,- per dag</t>
  </si>
  <si>
    <t>Overige vergoedingen/verstrekkingen die samenhangen met huisvesting</t>
  </si>
  <si>
    <t>Contributies en opleidingen</t>
  </si>
  <si>
    <t>Vergoedingen voor (contributie) personeelsverenigingen, vakbonden</t>
  </si>
  <si>
    <t>Kosten van inschrijving in een beroepsregister, beroepsverenigingen</t>
  </si>
  <si>
    <t>Vakliteratuur</t>
  </si>
  <si>
    <t>Cursussen, congressen, sminars, symposia, excursies, studiereizen, outplacement, en dergelijke</t>
  </si>
  <si>
    <t>Opleidingskosten, studiekosten, kosten voor EVC-procedures</t>
  </si>
  <si>
    <t>Overige vergoedingen/verstrekkingen ten aanzien van contributies en opleidingen</t>
  </si>
  <si>
    <t>Interne en externe representatie</t>
  </si>
  <si>
    <t>Representatiekosten en relatiegeschenken ten behoeve van interne relaties (collega's)</t>
  </si>
  <si>
    <t>Representatiekosten en relatiegeschenken ten behoeve van externe relaties en klanten</t>
  </si>
  <si>
    <t>Personeelsfeesten, - reizen, afdelingsuitjes en dergelijke</t>
  </si>
  <si>
    <t>Werkgeversbijdragen aan personeelsverenigingen</t>
  </si>
  <si>
    <t>Geschenken bij feesten (bijv. met kerst, jubilea, pasen, sinterklaas etc.)</t>
  </si>
  <si>
    <t>Overige geschenken</t>
  </si>
  <si>
    <t>Producten van het eigen bedrijf (personeelskorting)</t>
  </si>
  <si>
    <t>Kosten van persoonlijke verzorging</t>
  </si>
  <si>
    <t>Overige vergoedingen voor representatiekosten</t>
  </si>
  <si>
    <t>Arbovoorzieningen</t>
  </si>
  <si>
    <t>Arbovoorzieningen op de werkplek en -bij thuiswerken - in de woning van d werknemer (bijv. medische keuringen, veiligheidsbril)</t>
  </si>
  <si>
    <t>Ja</t>
  </si>
  <si>
    <t>Bedrijfsfitness</t>
  </si>
  <si>
    <t>Bedrijfsfitness op de werkplek onder deskundig toezicht en op voorschrift van een bedrijfsarts in het kader van preventie/reintegratie</t>
  </si>
  <si>
    <t>Overige bedrijfsfitness op de werkplek</t>
  </si>
  <si>
    <t>Bedrijfsfitness nioet op de werkplek</t>
  </si>
  <si>
    <t>Overige</t>
  </si>
  <si>
    <t>Forfaitaire 30% vergoedingen (extraterritoriale kosten)</t>
  </si>
  <si>
    <t>Werkelijke extraterritoriale kosten</t>
  </si>
  <si>
    <t>Kosten voor het verzorgen van de aangifte inkomstenbelasting voor werknemers</t>
  </si>
  <si>
    <t>Voorzieningenwaarvan het niet gebruikelijk is deze elders te gebruiken/verbruiken dan op de werkplek (bijv. kopierapparraat, fietsenstalling)</t>
  </si>
  <si>
    <t>Niet op de werknemer verhaalde verkeersboetes</t>
  </si>
  <si>
    <t>Schade wegens diefstal tijdens de vervulling van de dienstbetrekking</t>
  </si>
  <si>
    <t>Schade door overstromingen, aardbevingen en dergelijke, die niet pleegt te worden verzekerd</t>
  </si>
  <si>
    <t>Voeding, verlichting, of verwarming in verband onregelmatige diensten of continudiensten</t>
  </si>
  <si>
    <t>Inrichting van de werkplek, niet zijnde de werkplek in de eigen woning</t>
  </si>
  <si>
    <t>Gebruik parkeer terrein van de werkgever</t>
  </si>
  <si>
    <t>Apparatuur, gereedschappen, materialen en hulpmiddelen die in bruikleen ter beschikking zijn gesteld en op de werkplek achterblijven</t>
  </si>
  <si>
    <t>Uitkering voor dienstjubileum, niet zijnde voor een 25- of 40-jarig dienstjubileum</t>
  </si>
  <si>
    <t>Advocaatkosten werknemer bij ontslag</t>
  </si>
  <si>
    <t>Vergoedingen voor ziektekosten, waaronder aanvullende ziektekostenverzekering</t>
  </si>
  <si>
    <t>Kosten voor golfabonnementen, Rotaryclub, Lion's, en dergelijke</t>
  </si>
  <si>
    <t>Rentevoordeel personeelslening i.v.m. eigen woning, (electrische) fiets, scooter</t>
  </si>
  <si>
    <t>Rentevoordeel overige personeelsleningen</t>
  </si>
  <si>
    <t>Overige vergoedingen en/of verstrekkingen (graag omschrijven)</t>
  </si>
  <si>
    <t>Kolom E en F is bedoeld om de looncomponenten</t>
  </si>
  <si>
    <t>Kolom H, I en J bedoeld als de opgave van de</t>
  </si>
  <si>
    <t>Kolom L en M bevat de toedeling van kostensoorten</t>
  </si>
  <si>
    <t>toe te delen naar hoofdrubrieken.</t>
  </si>
  <si>
    <t xml:space="preserve">hoofdrubrieken die voor kunnen komen. </t>
  </si>
  <si>
    <t>De kostensoorten komen van FZ. Een hoofd-</t>
  </si>
  <si>
    <t>De hoofdrubriek indeling is afkomstig van DGRB</t>
  </si>
  <si>
    <t xml:space="preserve">rubriek wort opgebouwd uit kostensoorten. </t>
  </si>
  <si>
    <t>Looncomponenten</t>
  </si>
  <si>
    <t>Kostensoorten</t>
  </si>
  <si>
    <t>JUPER</t>
  </si>
  <si>
    <t>WKR code</t>
  </si>
  <si>
    <t>Geldig van</t>
  </si>
  <si>
    <t>Geldig tot</t>
  </si>
  <si>
    <t>Kenteken (getoont bij handinvoer)</t>
  </si>
  <si>
    <t>ENDDA</t>
  </si>
  <si>
    <t>BEGDA</t>
  </si>
  <si>
    <t>WKR</t>
  </si>
  <si>
    <t>WKR prognose</t>
  </si>
  <si>
    <t>ALL*</t>
  </si>
  <si>
    <t>01.01.2012</t>
  </si>
  <si>
    <t>31.12.9999</t>
  </si>
  <si>
    <t>WKR grondslag</t>
  </si>
  <si>
    <t>WKR grondslag extern</t>
  </si>
  <si>
    <t>Financiële types</t>
  </si>
  <si>
    <t>Inkomen geëxtraheerd uit loon- en salarisafrekening</t>
  </si>
  <si>
    <t>01.01.2011</t>
  </si>
  <si>
    <t>Vergoedingen geëxtraheerd uit loon- en salarisafrekening</t>
  </si>
  <si>
    <t>Handmatig ingevoerd aanvullend werkelijk inkomen</t>
  </si>
  <si>
    <t>Handmatig ingevoerde vergoedingen en verstrekkingen</t>
  </si>
  <si>
    <t>Handmatig ingevoerd geschat inkomen</t>
  </si>
  <si>
    <t>telefoonkosten</t>
  </si>
  <si>
    <t>kosten werkruimte</t>
  </si>
  <si>
    <t>zakelijke verhuiskosten</t>
  </si>
  <si>
    <t>zakelijke verhuizing</t>
  </si>
  <si>
    <t>geschenken bij feesten</t>
  </si>
  <si>
    <t>persoonlijke verzorging</t>
  </si>
  <si>
    <t>bedrijfsfitness</t>
  </si>
  <si>
    <t>ziektekosten</t>
  </si>
  <si>
    <t>Toeslagen/verg.</t>
  </si>
  <si>
    <t>Verblijfskosten/dienstreizen</t>
  </si>
  <si>
    <t>Lengte</t>
  </si>
  <si>
    <t>Afkorting</t>
  </si>
  <si>
    <t>Kostensoortgroep</t>
  </si>
  <si>
    <t>reizen en vervoer</t>
  </si>
  <si>
    <t>telecommunicatie</t>
  </si>
  <si>
    <t>werkkleding</t>
  </si>
  <si>
    <t>eten en drinken</t>
  </si>
  <si>
    <t>woning</t>
  </si>
  <si>
    <t>opleidingen</t>
  </si>
  <si>
    <t>representatie</t>
  </si>
  <si>
    <t>arbovoorzieningen</t>
  </si>
  <si>
    <t>overige</t>
  </si>
  <si>
    <t>auto vd zaak</t>
  </si>
  <si>
    <t>Abonnementen, losse kaartjes, vergoedingen werkelijke kosten, voor zakelijke reizen met openbaar vervoern, incl. woon-werkverkeer</t>
  </si>
  <si>
    <t>afkorting</t>
  </si>
  <si>
    <t>reiskosten incl. ww</t>
  </si>
  <si>
    <t>openbaar vervoer</t>
  </si>
  <si>
    <t>reisdeclaraties</t>
  </si>
  <si>
    <t>openbaar vervoerskaarten</t>
  </si>
  <si>
    <t>parkeer- en tolgelden</t>
  </si>
  <si>
    <t>niet opnemen</t>
  </si>
  <si>
    <t>Oude indeling</t>
  </si>
  <si>
    <t>Inkomen</t>
  </si>
  <si>
    <t>salaris eigen personeel</t>
  </si>
  <si>
    <t>per jaar WKR prognose</t>
  </si>
  <si>
    <t>per periode WKR grondslag</t>
  </si>
  <si>
    <t>aanvullend WKR grondslag extern</t>
  </si>
  <si>
    <t>Groep</t>
  </si>
  <si>
    <t>overige kosten</t>
  </si>
  <si>
    <t>Omschriving</t>
  </si>
  <si>
    <t xml:space="preserve"> </t>
  </si>
  <si>
    <t>Repr.</t>
  </si>
  <si>
    <t>Onkosten en WW</t>
  </si>
  <si>
    <t>o</t>
  </si>
  <si>
    <t>overige verg. telecom</t>
  </si>
  <si>
    <t>Verblijfskosten</t>
  </si>
  <si>
    <t>dienstwoning</t>
  </si>
  <si>
    <t>Werklunches/-diners met zakelijke relaties</t>
  </si>
  <si>
    <t>diners</t>
  </si>
  <si>
    <t>verblijfskosten</t>
  </si>
  <si>
    <t>mobile telefons</t>
  </si>
  <si>
    <t>Ter beschikking gestelde portable computers, zoals notebooks en laptops, die, geheel of gedeeltelijk op de werkplek, voor meer dan 90% zakelijk worden gebrukkt</t>
  </si>
  <si>
    <t>notebooks/laptops</t>
  </si>
  <si>
    <t>gereedschappen</t>
  </si>
  <si>
    <t>bedrijfs geb. werkkleding</t>
  </si>
  <si>
    <t>uniformen</t>
  </si>
  <si>
    <t>kleding met logo</t>
  </si>
  <si>
    <t>maaltijden</t>
  </si>
  <si>
    <t>extra maaltijden</t>
  </si>
  <si>
    <t>wwerktijd consumpties</t>
  </si>
  <si>
    <t>consumpties intern</t>
  </si>
  <si>
    <t>consumpties extern</t>
  </si>
  <si>
    <t>forfaitaire huisvesting</t>
  </si>
  <si>
    <t>beroepskosten</t>
  </si>
  <si>
    <t>vakliteratuur</t>
  </si>
  <si>
    <t>Cursussen, congressen, seminars, symposia, excursies, studiereizen, outplacement, en dergelijke</t>
  </si>
  <si>
    <t>congressen etc.</t>
  </si>
  <si>
    <t>studiekosten</t>
  </si>
  <si>
    <t>representiekosten intern</t>
  </si>
  <si>
    <t>representiekosten extern</t>
  </si>
  <si>
    <t>personeelsfeesten</t>
  </si>
  <si>
    <t>eigen producten</t>
  </si>
  <si>
    <t>werkplekvoorziening</t>
  </si>
  <si>
    <t>overig op de werkplek</t>
  </si>
  <si>
    <t>op de werkplek onder beg.</t>
  </si>
  <si>
    <t>Bedrijfsfitness niet op de werkplek</t>
  </si>
  <si>
    <t>niet op de werkplek</t>
  </si>
  <si>
    <t>forfaitaire 30% verg.</t>
  </si>
  <si>
    <t>werkelijke extrater. kosten</t>
  </si>
  <si>
    <t>kinderopvang</t>
  </si>
  <si>
    <t>aangifte inkomstenbelasting</t>
  </si>
  <si>
    <t>Voorzieningen waarvan het niet gebruikelijk is deze elders te gebruiken/verbruiken dan op de werkplek (bijv. kopierapparraat, fietsenstalling)</t>
  </si>
  <si>
    <t>voorzieningen</t>
  </si>
  <si>
    <t>verkeersboetes</t>
  </si>
  <si>
    <t>schade wegens diefstal</t>
  </si>
  <si>
    <t>onverzekerde schade</t>
  </si>
  <si>
    <t>ORD voorzieningen</t>
  </si>
  <si>
    <t>werkplek inrichting</t>
  </si>
  <si>
    <t>gebruik parkeerterrein</t>
  </si>
  <si>
    <t>achtergebleven bruikleen</t>
  </si>
  <si>
    <t>advocaatkosten bij ontslag</t>
  </si>
  <si>
    <t>rentevoordeel</t>
  </si>
  <si>
    <t>rentevoordeel overige</t>
  </si>
  <si>
    <t>T/V</t>
  </si>
  <si>
    <t>5A31</t>
  </si>
  <si>
    <t>5A41</t>
  </si>
  <si>
    <t>Onk.verg. parttime docent</t>
  </si>
  <si>
    <t>Onk.verg. externe docent</t>
  </si>
  <si>
    <t>LC 5G15 betreft de buitenlandvergoedingen BuZa. Deze LC verwijst naar een tussenrekening bij BuZa waar achteraf de inhoudingen aanloopvoorschotten nog uit gefilterd worden (gaat naar een ontvangstenrekening). Het restant gaat naar BuZa grootboekrekening 10270 en vormt (mede) de basis voor de eindheffingsberekening die de belastingdienst na afloop van het boekjaar  maakt. Wordt buiten de WKR registratie gehouden</t>
  </si>
  <si>
    <t>Niet op de werkplek</t>
  </si>
  <si>
    <t>Aangifte inkomstenbelasting</t>
  </si>
  <si>
    <t>Verkeersboetes</t>
  </si>
  <si>
    <t>Schade wegens diefstal</t>
  </si>
  <si>
    <t>Onverzekerde schade</t>
  </si>
  <si>
    <t>Advocaatkosten bij ontslag</t>
  </si>
  <si>
    <t>Ziektekosten</t>
  </si>
  <si>
    <t>Abonnementen</t>
  </si>
  <si>
    <t>Rentevoordeel overige</t>
  </si>
  <si>
    <t>Maaltijden</t>
  </si>
  <si>
    <t>Consumpties intern</t>
  </si>
  <si>
    <t>Kosten werkruimte</t>
  </si>
  <si>
    <t>Zakelijke verhuizing</t>
  </si>
  <si>
    <t>Forfaitaire huisvesting</t>
  </si>
  <si>
    <t>Representiekosten intern</t>
  </si>
  <si>
    <t>Personeelsfeesten</t>
  </si>
  <si>
    <t>Bijdr. personeelsver.</t>
  </si>
  <si>
    <t>Geschenken bij feesten</t>
  </si>
  <si>
    <t>Eigen producten</t>
  </si>
  <si>
    <t>Persoonlijke verzorging</t>
  </si>
  <si>
    <t>Niet verder ingedeeld</t>
  </si>
  <si>
    <t>1008</t>
  </si>
  <si>
    <t>uitgaven</t>
  </si>
  <si>
    <t>Soort</t>
  </si>
  <si>
    <t>Hoofdrubriek indeling DGRB</t>
  </si>
  <si>
    <t>Indeling tbv WKR</t>
  </si>
  <si>
    <t>Indeling hoofdcategorie naar DGRB</t>
  </si>
  <si>
    <t>Kostensoortgroepen</t>
  </si>
  <si>
    <t>Ingedeeld naar WKR 1,4%</t>
  </si>
  <si>
    <t>Kostensoorten zonder looncomponenten waarvan een 6-dubbel (#72), boekingen vanuit F-kolom</t>
  </si>
  <si>
    <t>Kostensoorten met looncomponenten waarvan een 2-dubbel (#72), boekingen vanuit P-kolom, met mogelijk enioge overlap met boekingen uit F-kolom (splitsen grootboekrekeningen)</t>
  </si>
  <si>
    <t>abbonementen</t>
  </si>
  <si>
    <t>Bedrijfshulpverl.</t>
  </si>
  <si>
    <t>overige geschenken</t>
  </si>
  <si>
    <t>overige representie verg.</t>
  </si>
  <si>
    <t>overige verg./verstr.</t>
  </si>
  <si>
    <t>pers. ver. &amp; vakbonden</t>
  </si>
  <si>
    <t>huisvestingsverg.</t>
  </si>
  <si>
    <t>overige werkkleding</t>
  </si>
  <si>
    <t>vergoeding mob. telefoons</t>
  </si>
  <si>
    <t>computers</t>
  </si>
  <si>
    <t>overige vervoerskosten</t>
  </si>
  <si>
    <t>dienstjubileum uitkering</t>
  </si>
  <si>
    <t>Studie/opleiding</t>
  </si>
  <si>
    <t>instroom/uitst.</t>
  </si>
  <si>
    <t>openb.vervoerskaarten</t>
  </si>
  <si>
    <t>vervoer</t>
  </si>
</sst>
</file>

<file path=xl/styles.xml><?xml version="1.0" encoding="utf-8"?>
<styleSheet xmlns="http://schemas.openxmlformats.org/spreadsheetml/2006/main">
  <fonts count="25">
    <font>
      <sz val="10"/>
      <name val="Arial"/>
    </font>
    <font>
      <sz val="8"/>
      <name val="Arial"/>
    </font>
    <font>
      <b/>
      <sz val="10"/>
      <name val="Arial"/>
      <family val="2"/>
    </font>
    <font>
      <sz val="10"/>
      <name val="Arial"/>
      <family val="2"/>
    </font>
    <font>
      <sz val="8"/>
      <name val="Verdana"/>
      <family val="2"/>
    </font>
    <font>
      <b/>
      <sz val="8"/>
      <color indexed="9"/>
      <name val="Verdana"/>
      <family val="2"/>
    </font>
    <font>
      <b/>
      <sz val="8"/>
      <name val="Verdana"/>
      <family val="2"/>
    </font>
    <font>
      <sz val="8"/>
      <color indexed="8"/>
      <name val="Verdana"/>
      <family val="2"/>
    </font>
    <font>
      <strike/>
      <sz val="8"/>
      <name val="Verdana"/>
      <family val="2"/>
    </font>
    <font>
      <b/>
      <i/>
      <sz val="8"/>
      <name val="Verdana"/>
      <family val="2"/>
    </font>
    <font>
      <b/>
      <sz val="8"/>
      <color indexed="10"/>
      <name val="Verdana"/>
      <family val="2"/>
    </font>
    <font>
      <sz val="10"/>
      <color indexed="8"/>
      <name val="Arial"/>
      <family val="2"/>
    </font>
    <font>
      <u/>
      <sz val="10"/>
      <color indexed="8"/>
      <name val="Arial"/>
      <family val="2"/>
    </font>
    <font>
      <i/>
      <sz val="10"/>
      <name val="Arial"/>
      <family val="2"/>
    </font>
    <font>
      <sz val="12"/>
      <name val="Calibri"/>
      <family val="2"/>
    </font>
    <font>
      <sz val="10"/>
      <color indexed="10"/>
      <name val="Arial"/>
    </font>
    <font>
      <sz val="10"/>
      <color indexed="10"/>
      <name val="Arial"/>
      <family val="2"/>
    </font>
    <font>
      <i/>
      <sz val="10"/>
      <color indexed="10"/>
      <name val="Arial"/>
      <family val="2"/>
    </font>
    <font>
      <sz val="10"/>
      <color indexed="12"/>
      <name val="Arial"/>
      <family val="2"/>
    </font>
    <font>
      <sz val="10"/>
      <color indexed="8"/>
      <name val="Arial"/>
    </font>
    <font>
      <sz val="10"/>
      <color indexed="17"/>
      <name val="Arial"/>
    </font>
    <font>
      <sz val="10"/>
      <name val="Arial"/>
    </font>
    <font>
      <b/>
      <sz val="10"/>
      <color indexed="8"/>
      <name val="Arial"/>
    </font>
    <font>
      <b/>
      <sz val="11"/>
      <name val="Arial"/>
    </font>
    <font>
      <sz val="11"/>
      <name val="Arial"/>
    </font>
  </fonts>
  <fills count="19">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10"/>
        <bgColor indexed="64"/>
      </patternFill>
    </fill>
    <fill>
      <patternFill patternType="solid">
        <fgColor indexed="50"/>
        <bgColor indexed="64"/>
      </patternFill>
    </fill>
    <fill>
      <patternFill patternType="solid">
        <fgColor indexed="42"/>
        <bgColor indexed="64"/>
      </patternFill>
    </fill>
    <fill>
      <patternFill patternType="solid">
        <fgColor indexed="22"/>
        <bgColor indexed="64"/>
      </patternFill>
    </fill>
    <fill>
      <patternFill patternType="gray06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5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10"/>
      </left>
      <right/>
      <top style="medium">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medium">
        <color indexed="10"/>
      </right>
      <top/>
      <bottom style="medium">
        <color indexed="10"/>
      </bottom>
      <diagonal/>
    </border>
    <border>
      <left style="medium">
        <color indexed="12"/>
      </left>
      <right style="medium">
        <color indexed="12"/>
      </right>
      <top style="medium">
        <color indexed="12"/>
      </top>
      <bottom style="medium">
        <color indexed="12"/>
      </bottom>
      <diagonal/>
    </border>
    <border>
      <left style="medium">
        <color indexed="10"/>
      </left>
      <right/>
      <top style="medium">
        <color indexed="10"/>
      </top>
      <bottom/>
      <diagonal/>
    </border>
    <border>
      <left style="medium">
        <color indexed="10"/>
      </left>
      <right/>
      <top style="thin">
        <color indexed="64"/>
      </top>
      <bottom style="thin">
        <color indexed="64"/>
      </bottom>
      <diagonal/>
    </border>
    <border>
      <left style="thin">
        <color indexed="64"/>
      </left>
      <right style="thin">
        <color indexed="64"/>
      </right>
      <top style="thin">
        <color indexed="64"/>
      </top>
      <bottom style="medium">
        <color indexed="10"/>
      </bottom>
      <diagonal/>
    </border>
    <border>
      <left style="thin">
        <color indexed="64"/>
      </left>
      <right style="thin">
        <color indexed="64"/>
      </right>
      <top style="medium">
        <color indexed="10"/>
      </top>
      <bottom/>
      <diagonal/>
    </border>
    <border>
      <left style="thin">
        <color indexed="64"/>
      </left>
      <right style="thin">
        <color indexed="64"/>
      </right>
      <top style="medium">
        <color indexed="12"/>
      </top>
      <bottom style="thin">
        <color indexed="64"/>
      </bottom>
      <diagonal/>
    </border>
    <border>
      <left/>
      <right style="medium">
        <color indexed="10"/>
      </right>
      <top style="medium">
        <color indexed="10"/>
      </top>
      <bottom/>
      <diagonal/>
    </border>
    <border>
      <left/>
      <right/>
      <top/>
      <bottom style="medium">
        <color indexed="10"/>
      </bottom>
      <diagonal/>
    </border>
    <border>
      <left/>
      <right style="medium">
        <color indexed="12"/>
      </right>
      <top style="medium">
        <color indexed="10"/>
      </top>
      <bottom style="medium">
        <color indexed="10"/>
      </bottom>
      <diagonal/>
    </border>
    <border>
      <left style="medium">
        <color indexed="12"/>
      </left>
      <right style="medium">
        <color indexed="12"/>
      </right>
      <top style="medium">
        <color indexed="12"/>
      </top>
      <bottom style="medium">
        <color indexed="10"/>
      </bottom>
      <diagonal/>
    </border>
    <border>
      <left style="thin">
        <color indexed="64"/>
      </left>
      <right style="thin">
        <color indexed="64"/>
      </right>
      <top style="medium">
        <color indexed="10"/>
      </top>
      <bottom style="thin">
        <color indexed="64"/>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medium">
        <color indexed="10"/>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top style="thin">
        <color indexed="64"/>
      </top>
      <bottom style="medium">
        <color indexed="10"/>
      </bottom>
      <diagonal/>
    </border>
    <border>
      <left style="medium">
        <color indexed="12"/>
      </left>
      <right style="medium">
        <color indexed="10"/>
      </right>
      <top style="medium">
        <color indexed="10"/>
      </top>
      <bottom style="thin">
        <color indexed="64"/>
      </bottom>
      <diagonal/>
    </border>
    <border>
      <left style="medium">
        <color indexed="12"/>
      </left>
      <right style="medium">
        <color indexed="10"/>
      </right>
      <top style="thin">
        <color indexed="64"/>
      </top>
      <bottom style="thin">
        <color indexed="64"/>
      </bottom>
      <diagonal/>
    </border>
    <border>
      <left style="medium">
        <color indexed="12"/>
      </left>
      <right style="medium">
        <color indexed="10"/>
      </right>
      <top style="thin">
        <color indexed="64"/>
      </top>
      <bottom style="medium">
        <color indexed="10"/>
      </bottom>
      <diagonal/>
    </border>
    <border>
      <left style="thin">
        <color indexed="64"/>
      </left>
      <right style="medium">
        <color indexed="12"/>
      </right>
      <top style="medium">
        <color indexed="10"/>
      </top>
      <bottom style="medium">
        <color indexed="10"/>
      </bottom>
      <diagonal/>
    </border>
    <border>
      <left/>
      <right style="thin">
        <color indexed="64"/>
      </right>
      <top style="medium">
        <color indexed="10"/>
      </top>
      <bottom style="thin">
        <color indexed="64"/>
      </bottom>
      <diagonal/>
    </border>
    <border>
      <left style="medium">
        <color indexed="10"/>
      </left>
      <right style="thin">
        <color indexed="8"/>
      </right>
      <top style="medium">
        <color indexed="10"/>
      </top>
      <bottom style="medium">
        <color indexed="10"/>
      </bottom>
      <diagonal/>
    </border>
    <border>
      <left style="thin">
        <color indexed="8"/>
      </left>
      <right style="thin">
        <color indexed="8"/>
      </right>
      <top style="medium">
        <color indexed="10"/>
      </top>
      <bottom style="medium">
        <color indexed="10"/>
      </bottom>
      <diagonal/>
    </border>
    <border>
      <left style="thin">
        <color indexed="8"/>
      </left>
      <right style="medium">
        <color indexed="12"/>
      </right>
      <top style="medium">
        <color indexed="10"/>
      </top>
      <bottom style="medium">
        <color indexed="10"/>
      </bottom>
      <diagonal/>
    </border>
    <border>
      <left style="medium">
        <color indexed="12"/>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medium">
        <color indexed="64"/>
      </right>
      <top style="thin">
        <color indexed="64"/>
      </top>
      <bottom/>
      <diagonal/>
    </border>
  </borders>
  <cellStyleXfs count="1">
    <xf numFmtId="0" fontId="0" fillId="0" borderId="0"/>
  </cellStyleXfs>
  <cellXfs count="415">
    <xf numFmtId="0" fontId="0" fillId="0" borderId="0" xfId="0"/>
    <xf numFmtId="0" fontId="0" fillId="0" borderId="1" xfId="0" applyBorder="1"/>
    <xf numFmtId="49" fontId="0" fillId="0" borderId="1" xfId="0" applyNumberFormat="1" applyBorder="1"/>
    <xf numFmtId="0" fontId="0" fillId="0" borderId="1" xfId="0" applyFill="1" applyBorder="1"/>
    <xf numFmtId="0" fontId="0" fillId="0" borderId="2" xfId="0" applyFill="1" applyBorder="1"/>
    <xf numFmtId="0" fontId="0" fillId="2" borderId="1" xfId="0" applyFill="1" applyBorder="1"/>
    <xf numFmtId="0" fontId="0" fillId="3" borderId="1" xfId="0" applyFill="1" applyBorder="1"/>
    <xf numFmtId="0" fontId="0" fillId="0" borderId="3" xfId="0" applyBorder="1"/>
    <xf numFmtId="0" fontId="0" fillId="0" borderId="3" xfId="0" applyFill="1" applyBorder="1"/>
    <xf numFmtId="0" fontId="0" fillId="0" borderId="0" xfId="0" applyAlignment="1">
      <alignment horizontal="center"/>
    </xf>
    <xf numFmtId="0" fontId="2" fillId="0" borderId="0" xfId="0" applyFont="1"/>
    <xf numFmtId="49" fontId="2" fillId="0" borderId="0" xfId="0" applyNumberFormat="1" applyFont="1"/>
    <xf numFmtId="0" fontId="4" fillId="0" borderId="0" xfId="0" applyFont="1" applyFill="1" applyAlignment="1">
      <alignment horizontal="center" vertical="center" wrapText="1" shrinkToFit="1"/>
    </xf>
    <xf numFmtId="0" fontId="5" fillId="4" borderId="0" xfId="0" applyFont="1" applyFill="1" applyAlignment="1">
      <alignment horizontal="center" vertical="center" wrapText="1" shrinkToFit="1"/>
    </xf>
    <xf numFmtId="0" fontId="5" fillId="4" borderId="4" xfId="0" applyFont="1" applyFill="1" applyBorder="1" applyAlignment="1">
      <alignment horizontal="center" vertical="center" wrapText="1" shrinkToFit="1"/>
    </xf>
    <xf numFmtId="0" fontId="5" fillId="4" borderId="5"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5" borderId="0" xfId="0" applyFont="1" applyFill="1" applyAlignment="1">
      <alignment horizontal="center" vertical="center" wrapText="1" shrinkToFit="1"/>
    </xf>
    <xf numFmtId="0" fontId="6" fillId="6" borderId="3" xfId="0" applyFont="1" applyFill="1" applyBorder="1" applyAlignment="1">
      <alignment horizontal="center" vertical="center" wrapText="1" shrinkToFit="1"/>
    </xf>
    <xf numFmtId="0" fontId="4" fillId="5" borderId="0" xfId="0" applyFont="1" applyFill="1" applyBorder="1" applyAlignment="1">
      <alignment horizontal="center" vertical="center" wrapText="1" shrinkToFit="1"/>
    </xf>
    <xf numFmtId="0" fontId="6" fillId="5" borderId="6" xfId="0" applyFont="1" applyFill="1" applyBorder="1" applyAlignment="1">
      <alignment horizontal="center" vertical="center" wrapText="1" shrinkToFit="1"/>
    </xf>
    <xf numFmtId="0" fontId="4" fillId="7" borderId="0" xfId="0" applyFont="1" applyFill="1" applyAlignment="1">
      <alignment horizontal="center" vertical="center" wrapText="1" shrinkToFit="1"/>
    </xf>
    <xf numFmtId="0" fontId="4"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4" fillId="8" borderId="1" xfId="0" applyFont="1" applyFill="1" applyBorder="1" applyAlignment="1">
      <alignment horizontal="center" vertical="center" wrapText="1" shrinkToFit="1"/>
    </xf>
    <xf numFmtId="0" fontId="4" fillId="6" borderId="1" xfId="0" applyFont="1" applyFill="1" applyBorder="1" applyAlignment="1">
      <alignment horizontal="center" vertical="center" wrapText="1" shrinkToFit="1"/>
    </xf>
    <xf numFmtId="0" fontId="4" fillId="9" borderId="1" xfId="0" applyFont="1" applyFill="1" applyBorder="1" applyAlignment="1">
      <alignment horizontal="center" vertical="center" wrapText="1" shrinkToFit="1"/>
    </xf>
    <xf numFmtId="0" fontId="8" fillId="7" borderId="0" xfId="0" applyFont="1" applyFill="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0" xfId="0" applyFont="1" applyFill="1" applyAlignment="1">
      <alignment horizontal="center" vertical="center" wrapText="1" shrinkToFit="1"/>
    </xf>
    <xf numFmtId="0" fontId="4" fillId="0" borderId="1" xfId="0" quotePrefix="1"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6" borderId="7" xfId="0" applyFont="1" applyFill="1" applyBorder="1" applyAlignment="1">
      <alignment vertical="center" wrapText="1" shrinkToFit="1"/>
    </xf>
    <xf numFmtId="0" fontId="6" fillId="6" borderId="8" xfId="0" applyFont="1" applyFill="1" applyBorder="1" applyAlignment="1">
      <alignment vertical="center" wrapText="1"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8" borderId="9" xfId="0" applyFont="1" applyFill="1" applyBorder="1" applyAlignment="1">
      <alignment horizontal="center" vertical="center" wrapText="1" shrinkToFit="1"/>
    </xf>
    <xf numFmtId="0" fontId="4" fillId="8"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4" fillId="0" borderId="13" xfId="0" applyFont="1" applyFill="1" applyBorder="1" applyAlignment="1">
      <alignment vertical="center" wrapText="1"/>
    </xf>
    <xf numFmtId="0" fontId="4" fillId="0" borderId="1" xfId="0" applyFont="1" applyFill="1" applyBorder="1" applyAlignment="1">
      <alignment horizontal="left" vertical="center" wrapText="1" shrinkToFit="1"/>
    </xf>
    <xf numFmtId="0" fontId="4" fillId="0" borderId="6" xfId="0" applyFont="1" applyFill="1" applyBorder="1" applyAlignment="1">
      <alignment horizontal="center" vertical="center" wrapText="1" shrinkToFit="1"/>
    </xf>
    <xf numFmtId="0" fontId="7" fillId="0" borderId="14" xfId="0" applyFont="1" applyFill="1" applyBorder="1" applyAlignment="1">
      <alignment vertical="center" wrapText="1"/>
    </xf>
    <xf numFmtId="0" fontId="4" fillId="0" borderId="13"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11" fillId="0" borderId="0" xfId="0" applyFont="1" applyAlignment="1">
      <alignment horizontal="center" vertical="center" wrapText="1" shrinkToFit="1"/>
    </xf>
    <xf numFmtId="0" fontId="11" fillId="8" borderId="0" xfId="0" applyFont="1" applyFill="1" applyAlignment="1">
      <alignment wrapText="1" shrinkToFit="1"/>
    </xf>
    <xf numFmtId="0" fontId="11" fillId="8" borderId="1" xfId="0" applyFont="1" applyFill="1" applyBorder="1" applyAlignment="1">
      <alignment horizontal="center" vertical="center" wrapText="1" shrinkToFit="1"/>
    </xf>
    <xf numFmtId="0" fontId="11" fillId="0" borderId="1" xfId="0" applyFont="1" applyBorder="1" applyAlignment="1">
      <alignment horizontal="center" vertical="center"/>
    </xf>
    <xf numFmtId="0" fontId="2" fillId="10" borderId="15" xfId="0" applyFont="1" applyFill="1" applyBorder="1"/>
    <xf numFmtId="0" fontId="2" fillId="10" borderId="7" xfId="0" applyFont="1" applyFill="1" applyBorder="1"/>
    <xf numFmtId="0" fontId="0" fillId="10" borderId="8" xfId="0" applyFill="1" applyBorder="1"/>
    <xf numFmtId="0" fontId="2" fillId="10" borderId="2" xfId="0" applyFont="1" applyFill="1" applyBorder="1"/>
    <xf numFmtId="0" fontId="2" fillId="2" borderId="16" xfId="0" applyFont="1" applyFill="1" applyBorder="1"/>
    <xf numFmtId="0" fontId="2" fillId="2" borderId="7" xfId="0" applyFont="1" applyFill="1" applyBorder="1"/>
    <xf numFmtId="0" fontId="0" fillId="2" borderId="8" xfId="0" applyFill="1" applyBorder="1"/>
    <xf numFmtId="0" fontId="0" fillId="0" borderId="0" xfId="0" applyFill="1"/>
    <xf numFmtId="0" fontId="2" fillId="2" borderId="2" xfId="0" applyFont="1" applyFill="1" applyBorder="1"/>
    <xf numFmtId="0" fontId="2" fillId="0" borderId="15" xfId="0" applyFont="1" applyFill="1" applyBorder="1"/>
    <xf numFmtId="0" fontId="2" fillId="0" borderId="0" xfId="0" applyFont="1" applyFill="1" applyBorder="1"/>
    <xf numFmtId="0" fontId="2" fillId="10" borderId="1" xfId="0" applyFont="1" applyFill="1" applyBorder="1"/>
    <xf numFmtId="0" fontId="2" fillId="2" borderId="1" xfId="0" applyFont="1" applyFill="1" applyBorder="1"/>
    <xf numFmtId="0" fontId="2" fillId="0" borderId="1" xfId="0" applyFont="1" applyFill="1" applyBorder="1"/>
    <xf numFmtId="0" fontId="0" fillId="10" borderId="1" xfId="0" applyFill="1" applyBorder="1"/>
    <xf numFmtId="1" fontId="0" fillId="10" borderId="1" xfId="0" applyNumberFormat="1" applyFill="1" applyBorder="1" applyAlignment="1">
      <alignment horizontal="center"/>
    </xf>
    <xf numFmtId="0" fontId="3" fillId="2" borderId="1" xfId="0" applyFont="1" applyFill="1" applyBorder="1"/>
    <xf numFmtId="0" fontId="3" fillId="2" borderId="1" xfId="0" applyFont="1" applyFill="1" applyBorder="1" applyAlignment="1">
      <alignment horizontal="right"/>
    </xf>
    <xf numFmtId="0" fontId="2" fillId="2" borderId="1" xfId="0" applyFont="1" applyFill="1" applyBorder="1" applyAlignment="1">
      <alignment horizontal="left"/>
    </xf>
    <xf numFmtId="1" fontId="2" fillId="10" borderId="1" xfId="0" applyNumberFormat="1" applyFont="1" applyFill="1" applyBorder="1" applyAlignment="1">
      <alignment horizontal="left"/>
    </xf>
    <xf numFmtId="49" fontId="0" fillId="0" borderId="1" xfId="0" applyNumberFormat="1" applyFill="1" applyBorder="1"/>
    <xf numFmtId="0" fontId="2" fillId="11" borderId="1" xfId="0" applyFont="1" applyFill="1" applyBorder="1"/>
    <xf numFmtId="0" fontId="0" fillId="0" borderId="1" xfId="0" applyBorder="1" applyAlignment="1">
      <alignment horizontal="center"/>
    </xf>
    <xf numFmtId="0" fontId="2" fillId="0" borderId="9" xfId="0" applyFont="1" applyFill="1" applyBorder="1"/>
    <xf numFmtId="0" fontId="0" fillId="0" borderId="8" xfId="0" applyFill="1" applyBorder="1"/>
    <xf numFmtId="1" fontId="13" fillId="10" borderId="1" xfId="0" applyNumberFormat="1" applyFont="1" applyFill="1" applyBorder="1" applyAlignment="1">
      <alignment horizontal="center"/>
    </xf>
    <xf numFmtId="0" fontId="13" fillId="2" borderId="1" xfId="0" applyFont="1" applyFill="1" applyBorder="1"/>
    <xf numFmtId="49" fontId="13" fillId="0" borderId="1" xfId="0" applyNumberFormat="1" applyFont="1" applyBorder="1"/>
    <xf numFmtId="0" fontId="0" fillId="0" borderId="9" xfId="0" applyBorder="1"/>
    <xf numFmtId="0" fontId="2" fillId="0" borderId="10" xfId="0" applyFont="1" applyFill="1" applyBorder="1"/>
    <xf numFmtId="0" fontId="13" fillId="0" borderId="3" xfId="0" applyFont="1" applyBorder="1"/>
    <xf numFmtId="1" fontId="3" fillId="10" borderId="1" xfId="0" applyNumberFormat="1" applyFont="1" applyFill="1" applyBorder="1" applyAlignment="1">
      <alignment horizontal="center"/>
    </xf>
    <xf numFmtId="0" fontId="3" fillId="0" borderId="3" xfId="0" applyFont="1" applyBorder="1"/>
    <xf numFmtId="0" fontId="3" fillId="0" borderId="1" xfId="0" applyFont="1" applyBorder="1"/>
    <xf numFmtId="0" fontId="11" fillId="0" borderId="1" xfId="0" applyFont="1" applyBorder="1" applyAlignment="1">
      <alignment wrapText="1"/>
    </xf>
    <xf numFmtId="0" fontId="3" fillId="0" borderId="1" xfId="0" applyNumberFormat="1" applyFont="1" applyBorder="1" applyAlignment="1">
      <alignment horizontal="left"/>
    </xf>
    <xf numFmtId="49" fontId="13" fillId="0" borderId="1" xfId="0" applyNumberFormat="1" applyFont="1" applyFill="1" applyBorder="1"/>
    <xf numFmtId="0" fontId="3" fillId="10" borderId="1" xfId="0" applyFont="1" applyFill="1" applyBorder="1"/>
    <xf numFmtId="49" fontId="0" fillId="10" borderId="1" xfId="0" applyNumberFormat="1" applyFill="1" applyBorder="1"/>
    <xf numFmtId="49" fontId="0" fillId="2" borderId="1" xfId="0" applyNumberFormat="1" applyFill="1" applyBorder="1"/>
    <xf numFmtId="0" fontId="0" fillId="2" borderId="3" xfId="0" applyFill="1" applyBorder="1"/>
    <xf numFmtId="0" fontId="0" fillId="12" borderId="0" xfId="0" applyFill="1"/>
    <xf numFmtId="0" fontId="0" fillId="10" borderId="0" xfId="0" applyFill="1" applyAlignment="1">
      <alignment horizontal="left"/>
    </xf>
    <xf numFmtId="0" fontId="0" fillId="10" borderId="0" xfId="0" applyFill="1"/>
    <xf numFmtId="0" fontId="0" fillId="13" borderId="0" xfId="0" applyFill="1"/>
    <xf numFmtId="0" fontId="0" fillId="2" borderId="0" xfId="0" applyFill="1"/>
    <xf numFmtId="0" fontId="2" fillId="14" borderId="3" xfId="0" applyFont="1" applyFill="1" applyBorder="1"/>
    <xf numFmtId="0" fontId="2" fillId="14" borderId="7" xfId="0" applyFont="1" applyFill="1" applyBorder="1"/>
    <xf numFmtId="0" fontId="2" fillId="14" borderId="8" xfId="0" applyFont="1" applyFill="1" applyBorder="1"/>
    <xf numFmtId="0" fontId="2" fillId="10" borderId="3" xfId="0" applyFont="1" applyFill="1" applyBorder="1" applyAlignment="1">
      <alignment horizontal="left"/>
    </xf>
    <xf numFmtId="0" fontId="2" fillId="10" borderId="7" xfId="0" applyFont="1" applyFill="1" applyBorder="1" applyAlignment="1">
      <alignment horizontal="left"/>
    </xf>
    <xf numFmtId="0" fontId="2" fillId="10" borderId="8" xfId="0" applyFont="1" applyFill="1" applyBorder="1" applyAlignment="1">
      <alignment horizontal="left"/>
    </xf>
    <xf numFmtId="0" fontId="2" fillId="12" borderId="0" xfId="0" applyFont="1" applyFill="1" applyAlignment="1">
      <alignment horizontal="left"/>
    </xf>
    <xf numFmtId="0" fontId="2" fillId="13" borderId="0" xfId="0" applyFont="1" applyFill="1"/>
    <xf numFmtId="0" fontId="2" fillId="0" borderId="0" xfId="0" applyFont="1" applyAlignment="1">
      <alignment horizontal="left"/>
    </xf>
    <xf numFmtId="0" fontId="3" fillId="0" borderId="0" xfId="0" applyFont="1"/>
    <xf numFmtId="0" fontId="3" fillId="0" borderId="0" xfId="0" applyFont="1" applyAlignment="1">
      <alignment horizontal="center"/>
    </xf>
    <xf numFmtId="0" fontId="14" fillId="0" borderId="0" xfId="0" quotePrefix="1" applyFont="1" applyAlignment="1">
      <alignment horizontal="center"/>
    </xf>
    <xf numFmtId="0" fontId="0" fillId="0" borderId="0" xfId="0" applyAlignment="1">
      <alignment horizontal="left"/>
    </xf>
    <xf numFmtId="0" fontId="0" fillId="0" borderId="0" xfId="0" applyNumberFormat="1"/>
    <xf numFmtId="0" fontId="0" fillId="0" borderId="0" xfId="0" applyBorder="1" applyAlignment="1">
      <alignment horizontal="left"/>
    </xf>
    <xf numFmtId="0" fontId="14" fillId="0" borderId="0" xfId="0" quotePrefix="1" applyFont="1" applyAlignment="1">
      <alignment horizontal="left"/>
    </xf>
    <xf numFmtId="49" fontId="0" fillId="0" borderId="0" xfId="0" applyNumberFormat="1" applyBorder="1" applyAlignment="1">
      <alignment horizontal="left"/>
    </xf>
    <xf numFmtId="0" fontId="3" fillId="0" borderId="0" xfId="0" applyFont="1" applyAlignment="1">
      <alignment horizontal="left"/>
    </xf>
    <xf numFmtId="0" fontId="0" fillId="13" borderId="0" xfId="0" applyFill="1" applyAlignment="1">
      <alignment horizontal="center"/>
    </xf>
    <xf numFmtId="0" fontId="2" fillId="0" borderId="0" xfId="0" applyFont="1" applyAlignment="1">
      <alignment horizontal="center"/>
    </xf>
    <xf numFmtId="0" fontId="18" fillId="0" borderId="0" xfId="0" applyFont="1"/>
    <xf numFmtId="49" fontId="15" fillId="9" borderId="1" xfId="0" applyNumberFormat="1" applyFont="1" applyFill="1" applyBorder="1"/>
    <xf numFmtId="49" fontId="16" fillId="9" borderId="1" xfId="0" applyNumberFormat="1" applyFont="1" applyFill="1" applyBorder="1"/>
    <xf numFmtId="49" fontId="17" fillId="9" borderId="1" xfId="0" applyNumberFormat="1" applyFont="1" applyFill="1" applyBorder="1"/>
    <xf numFmtId="0" fontId="3" fillId="0" borderId="0" xfId="0" applyFont="1" applyAlignment="1">
      <alignment wrapText="1"/>
    </xf>
    <xf numFmtId="0" fontId="19" fillId="0" borderId="1" xfId="0" applyFont="1" applyFill="1" applyBorder="1"/>
    <xf numFmtId="0" fontId="3" fillId="0" borderId="3" xfId="0" applyFont="1" applyFill="1" applyBorder="1"/>
    <xf numFmtId="0" fontId="3" fillId="0" borderId="1" xfId="0" applyFont="1" applyFill="1" applyBorder="1"/>
    <xf numFmtId="0" fontId="15" fillId="0" borderId="0" xfId="0" applyFont="1"/>
    <xf numFmtId="0" fontId="15" fillId="0" borderId="0" xfId="0" applyFont="1" applyAlignment="1">
      <alignment horizontal="center"/>
    </xf>
    <xf numFmtId="0" fontId="20" fillId="0" borderId="0" xfId="0" applyFont="1" applyAlignment="1">
      <alignment horizontal="center"/>
    </xf>
    <xf numFmtId="0" fontId="7" fillId="14" borderId="1" xfId="0" applyFont="1" applyFill="1" applyBorder="1" applyAlignment="1">
      <alignment horizontal="center" vertical="center" wrapText="1" shrinkToFit="1"/>
    </xf>
    <xf numFmtId="0" fontId="7" fillId="14" borderId="1" xfId="0" applyFont="1" applyFill="1" applyBorder="1" applyAlignment="1">
      <alignment horizontal="center" vertical="center" wrapText="1"/>
    </xf>
    <xf numFmtId="0" fontId="7" fillId="14" borderId="1" xfId="0" applyFont="1" applyFill="1" applyBorder="1" applyAlignment="1">
      <alignment horizontal="center" vertical="center"/>
    </xf>
    <xf numFmtId="0" fontId="4" fillId="14" borderId="1" xfId="0" applyFont="1" applyFill="1" applyBorder="1" applyAlignment="1">
      <alignment horizontal="center" vertical="center" wrapText="1" shrinkToFit="1"/>
    </xf>
    <xf numFmtId="0" fontId="7" fillId="14" borderId="0" xfId="0" applyFont="1" applyFill="1" applyAlignment="1">
      <alignment horizontal="center" vertical="center" wrapText="1" shrinkToFit="1"/>
    </xf>
    <xf numFmtId="0" fontId="0" fillId="14" borderId="0" xfId="0" applyFill="1"/>
    <xf numFmtId="0" fontId="0" fillId="14" borderId="0" xfId="0" applyFill="1" applyAlignment="1">
      <alignment horizontal="left"/>
    </xf>
    <xf numFmtId="0" fontId="0" fillId="14" borderId="0" xfId="0" applyFill="1" applyAlignment="1">
      <alignment horizontal="center"/>
    </xf>
    <xf numFmtId="0" fontId="0" fillId="0" borderId="1" xfId="0" applyFill="1" applyBorder="1" applyAlignment="1">
      <alignment horizontal="center"/>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15" borderId="0" xfId="0" applyFill="1"/>
    <xf numFmtId="0" fontId="2" fillId="15" borderId="0" xfId="0" applyFont="1" applyFill="1"/>
    <xf numFmtId="0" fontId="0" fillId="15" borderId="0" xfId="0" applyFill="1" applyAlignment="1">
      <alignment horizontal="center"/>
    </xf>
    <xf numFmtId="0" fontId="3" fillId="15" borderId="0" xfId="0" applyFont="1" applyFill="1" applyAlignment="1">
      <alignment horizontal="center"/>
    </xf>
    <xf numFmtId="0" fontId="0" fillId="15" borderId="0" xfId="0" applyFill="1" applyAlignment="1">
      <alignment horizontal="left"/>
    </xf>
    <xf numFmtId="0" fontId="0" fillId="9" borderId="0" xfId="0" applyFill="1" applyAlignment="1">
      <alignment horizontal="center"/>
    </xf>
    <xf numFmtId="0" fontId="2" fillId="11" borderId="9" xfId="0" applyFont="1" applyFill="1" applyBorder="1" applyAlignment="1">
      <alignment wrapText="1"/>
    </xf>
    <xf numFmtId="0" fontId="2" fillId="11" borderId="1" xfId="0" applyFont="1" applyFill="1" applyBorder="1" applyAlignment="1">
      <alignment wrapText="1"/>
    </xf>
    <xf numFmtId="0" fontId="0" fillId="11" borderId="16" xfId="0" applyFill="1" applyBorder="1" applyAlignment="1">
      <alignment horizontal="center"/>
    </xf>
    <xf numFmtId="0" fontId="0" fillId="11" borderId="16" xfId="0" applyFill="1" applyBorder="1"/>
    <xf numFmtId="0" fontId="0" fillId="11" borderId="17" xfId="0" applyFill="1" applyBorder="1"/>
    <xf numFmtId="0" fontId="2" fillId="11" borderId="10" xfId="0" applyFont="1" applyFill="1" applyBorder="1" applyAlignment="1">
      <alignment wrapText="1"/>
    </xf>
    <xf numFmtId="0" fontId="2" fillId="11" borderId="1" xfId="0" applyFont="1" applyFill="1" applyBorder="1" applyAlignment="1">
      <alignment horizontal="right" wrapText="1"/>
    </xf>
    <xf numFmtId="0" fontId="2" fillId="11" borderId="18" xfId="0" applyFont="1" applyFill="1" applyBorder="1"/>
    <xf numFmtId="0" fontId="0" fillId="11" borderId="6" xfId="0" applyFill="1" applyBorder="1" applyAlignment="1">
      <alignment horizontal="center"/>
    </xf>
    <xf numFmtId="0" fontId="0" fillId="11" borderId="6" xfId="0" applyFill="1" applyBorder="1"/>
    <xf numFmtId="0" fontId="0" fillId="11" borderId="19" xfId="0" applyFill="1" applyBorder="1"/>
    <xf numFmtId="0" fontId="2" fillId="11" borderId="15" xfId="0" applyFont="1" applyFill="1" applyBorder="1" applyAlignment="1">
      <alignment horizontal="right"/>
    </xf>
    <xf numFmtId="0" fontId="0" fillId="0" borderId="10" xfId="0" applyFill="1" applyBorder="1"/>
    <xf numFmtId="0" fontId="0" fillId="0" borderId="7" xfId="0" applyBorder="1"/>
    <xf numFmtId="0" fontId="0" fillId="0" borderId="8" xfId="0" applyBorder="1"/>
    <xf numFmtId="0" fontId="0" fillId="0" borderId="2" xfId="0" applyBorder="1"/>
    <xf numFmtId="0" fontId="0" fillId="0" borderId="10" xfId="0" applyBorder="1"/>
    <xf numFmtId="0" fontId="0" fillId="0" borderId="9" xfId="0" applyFill="1" applyBorder="1"/>
    <xf numFmtId="0" fontId="2" fillId="0" borderId="15" xfId="0" applyFont="1" applyBorder="1"/>
    <xf numFmtId="0" fontId="2" fillId="11" borderId="9" xfId="0" applyFont="1" applyFill="1" applyBorder="1" applyAlignment="1">
      <alignment horizontal="right" wrapText="1"/>
    </xf>
    <xf numFmtId="10" fontId="2" fillId="11" borderId="9" xfId="0" applyNumberFormat="1" applyFont="1" applyFill="1" applyBorder="1" applyAlignment="1">
      <alignment wrapText="1"/>
    </xf>
    <xf numFmtId="0" fontId="0" fillId="11" borderId="15" xfId="0" applyFill="1" applyBorder="1" applyAlignment="1">
      <alignment wrapText="1"/>
    </xf>
    <xf numFmtId="0" fontId="0" fillId="11" borderId="16" xfId="0" applyFill="1" applyBorder="1" applyAlignment="1">
      <alignment horizontal="center" wrapText="1"/>
    </xf>
    <xf numFmtId="0" fontId="0" fillId="11" borderId="16" xfId="0" applyFill="1" applyBorder="1" applyAlignment="1">
      <alignment wrapText="1"/>
    </xf>
    <xf numFmtId="10" fontId="2" fillId="11" borderId="10" xfId="0" applyNumberFormat="1" applyFont="1" applyFill="1" applyBorder="1" applyAlignment="1">
      <alignment wrapText="1"/>
    </xf>
    <xf numFmtId="0" fontId="0" fillId="11" borderId="6" xfId="0" applyFill="1" applyBorder="1" applyAlignment="1">
      <alignment horizontal="center" wrapText="1"/>
    </xf>
    <xf numFmtId="0" fontId="0" fillId="11" borderId="6" xfId="0" applyFill="1" applyBorder="1" applyAlignment="1">
      <alignment wrapText="1"/>
    </xf>
    <xf numFmtId="0" fontId="2" fillId="0" borderId="7" xfId="0" applyFont="1" applyBorder="1"/>
    <xf numFmtId="0" fontId="0" fillId="0" borderId="7" xfId="0" applyBorder="1" applyAlignment="1">
      <alignment horizontal="center"/>
    </xf>
    <xf numFmtId="0" fontId="2" fillId="11" borderId="3" xfId="0" applyFont="1" applyFill="1" applyBorder="1"/>
    <xf numFmtId="0" fontId="3" fillId="11" borderId="7" xfId="0" applyFont="1" applyFill="1" applyBorder="1"/>
    <xf numFmtId="0" fontId="3" fillId="11" borderId="7" xfId="0" applyFont="1" applyFill="1" applyBorder="1" applyAlignment="1">
      <alignment horizontal="center"/>
    </xf>
    <xf numFmtId="0" fontId="3" fillId="11" borderId="8" xfId="0" applyFont="1" applyFill="1" applyBorder="1" applyAlignment="1">
      <alignment horizontal="center"/>
    </xf>
    <xf numFmtId="0" fontId="3" fillId="0" borderId="7" xfId="0" applyFont="1" applyFill="1" applyBorder="1"/>
    <xf numFmtId="0" fontId="3" fillId="0" borderId="7" xfId="0" applyFont="1" applyFill="1" applyBorder="1" applyAlignment="1">
      <alignment horizontal="center"/>
    </xf>
    <xf numFmtId="0" fontId="3" fillId="0" borderId="8" xfId="0" applyFont="1" applyFill="1" applyBorder="1" applyAlignment="1">
      <alignment horizontal="center"/>
    </xf>
    <xf numFmtId="0" fontId="2" fillId="11" borderId="1" xfId="0" applyFont="1" applyFill="1" applyBorder="1" applyAlignment="1">
      <alignment horizontal="left"/>
    </xf>
    <xf numFmtId="0" fontId="3" fillId="0" borderId="1" xfId="0" quotePrefix="1" applyFont="1" applyFill="1" applyBorder="1" applyAlignment="1">
      <alignment horizontal="center"/>
    </xf>
    <xf numFmtId="0" fontId="2" fillId="11" borderId="18" xfId="0" applyFont="1" applyFill="1" applyBorder="1" applyAlignment="1"/>
    <xf numFmtId="0" fontId="2" fillId="11" borderId="10" xfId="0" applyFont="1" applyFill="1" applyBorder="1" applyAlignment="1">
      <alignment horizontal="left" wrapText="1"/>
    </xf>
    <xf numFmtId="0" fontId="0" fillId="9" borderId="1" xfId="0" applyFill="1" applyBorder="1"/>
    <xf numFmtId="0" fontId="0" fillId="14" borderId="1" xfId="0" applyFill="1" applyBorder="1"/>
    <xf numFmtId="0" fontId="0" fillId="14" borderId="1" xfId="0" applyFill="1" applyBorder="1" applyAlignment="1">
      <alignment horizontal="center"/>
    </xf>
    <xf numFmtId="0" fontId="0" fillId="15" borderId="1" xfId="0" applyFill="1" applyBorder="1"/>
    <xf numFmtId="0" fontId="0" fillId="0" borderId="0" xfId="0" applyFill="1" applyAlignment="1">
      <alignment horizontal="left"/>
    </xf>
    <xf numFmtId="0" fontId="0" fillId="0" borderId="0" xfId="0" applyFill="1" applyAlignment="1">
      <alignment horizontal="center"/>
    </xf>
    <xf numFmtId="0" fontId="4" fillId="15" borderId="1" xfId="0" applyFont="1" applyFill="1" applyBorder="1" applyAlignment="1">
      <alignment horizontal="center" vertical="center" wrapText="1" shrinkToFit="1"/>
    </xf>
    <xf numFmtId="0" fontId="14" fillId="0" borderId="0" xfId="0" quotePrefix="1" applyFont="1" applyFill="1" applyAlignment="1">
      <alignment horizontal="left"/>
    </xf>
    <xf numFmtId="0" fontId="14" fillId="0" borderId="0" xfId="0" quotePrefix="1" applyFont="1" applyFill="1" applyAlignment="1">
      <alignment horizontal="center"/>
    </xf>
    <xf numFmtId="0" fontId="0" fillId="0" borderId="0" xfId="0" quotePrefix="1" applyFill="1" applyAlignment="1">
      <alignment horizontal="left"/>
    </xf>
    <xf numFmtId="0" fontId="3" fillId="14" borderId="0" xfId="0" applyFont="1" applyFill="1" applyAlignment="1">
      <alignment horizontal="left"/>
    </xf>
    <xf numFmtId="0" fontId="3" fillId="14" borderId="0" xfId="0" applyFont="1" applyFill="1" applyAlignment="1">
      <alignment horizontal="center"/>
    </xf>
    <xf numFmtId="0" fontId="22" fillId="0" borderId="1" xfId="0" applyFont="1" applyFill="1" applyBorder="1"/>
    <xf numFmtId="49" fontId="0" fillId="16" borderId="1" xfId="0" applyNumberFormat="1" applyFill="1" applyBorder="1"/>
    <xf numFmtId="0" fontId="3" fillId="0" borderId="1" xfId="0" applyFont="1" applyFill="1" applyBorder="1" applyAlignment="1">
      <alignment horizontal="center"/>
    </xf>
    <xf numFmtId="0" fontId="4" fillId="14" borderId="1" xfId="0" applyFont="1" applyFill="1" applyBorder="1" applyAlignment="1">
      <alignment horizontal="left" vertical="center"/>
    </xf>
    <xf numFmtId="0" fontId="6" fillId="14" borderId="1" xfId="0" applyFont="1" applyFill="1" applyBorder="1" applyAlignment="1">
      <alignment horizontal="left" vertical="center"/>
    </xf>
    <xf numFmtId="0" fontId="3" fillId="15" borderId="1" xfId="0" applyFont="1" applyFill="1" applyBorder="1" applyAlignment="1">
      <alignment horizontal="center"/>
    </xf>
    <xf numFmtId="0" fontId="3" fillId="15" borderId="1" xfId="0" applyFont="1" applyFill="1" applyBorder="1"/>
    <xf numFmtId="0" fontId="3" fillId="14" borderId="1" xfId="0" applyFont="1" applyFill="1" applyBorder="1"/>
    <xf numFmtId="0" fontId="0" fillId="11" borderId="1" xfId="0" applyFill="1" applyBorder="1" applyAlignment="1">
      <alignment horizontal="right"/>
    </xf>
    <xf numFmtId="0" fontId="4" fillId="0" borderId="2" xfId="0" applyFont="1" applyFill="1" applyBorder="1" applyAlignment="1">
      <alignment horizontal="center" vertical="center" wrapText="1" shrinkToFit="1"/>
    </xf>
    <xf numFmtId="0" fontId="7" fillId="0" borderId="0" xfId="0" applyFont="1" applyFill="1" applyAlignment="1">
      <alignment horizontal="center" vertical="center" wrapText="1" shrinkToFit="1"/>
    </xf>
    <xf numFmtId="0" fontId="3" fillId="0" borderId="1" xfId="0" applyFont="1" applyBorder="1" applyAlignment="1">
      <alignment horizontal="left"/>
    </xf>
    <xf numFmtId="0" fontId="2" fillId="14" borderId="1" xfId="0" applyFont="1" applyFill="1" applyBorder="1" applyAlignment="1">
      <alignment horizontal="left" vertical="center"/>
    </xf>
    <xf numFmtId="0" fontId="3" fillId="15" borderId="1" xfId="0" applyFont="1" applyFill="1" applyBorder="1" applyAlignment="1">
      <alignment horizontal="left" vertical="center" wrapText="1" shrinkToFit="1"/>
    </xf>
    <xf numFmtId="0" fontId="11" fillId="15" borderId="1" xfId="0" applyFont="1" applyFill="1" applyBorder="1" applyAlignment="1">
      <alignment horizontal="left" vertical="center" wrapText="1" shrinkToFit="1"/>
    </xf>
    <xf numFmtId="0" fontId="11" fillId="14" borderId="1" xfId="0" applyFont="1" applyFill="1" applyBorder="1" applyAlignment="1">
      <alignment horizontal="left" vertical="center"/>
    </xf>
    <xf numFmtId="0" fontId="2" fillId="0" borderId="9" xfId="0" applyFont="1" applyFill="1" applyBorder="1" applyAlignment="1">
      <alignment wrapText="1"/>
    </xf>
    <xf numFmtId="0" fontId="0" fillId="11" borderId="1" xfId="0" quotePrefix="1" applyFill="1" applyBorder="1" applyAlignment="1">
      <alignment horizontal="right" wrapText="1"/>
    </xf>
    <xf numFmtId="0" fontId="3" fillId="14" borderId="1" xfId="0" quotePrefix="1" applyFont="1" applyFill="1" applyBorder="1" applyAlignment="1">
      <alignment horizontal="center"/>
    </xf>
    <xf numFmtId="0" fontId="21" fillId="14" borderId="1" xfId="0" applyFont="1" applyFill="1" applyBorder="1" applyAlignment="1">
      <alignment horizontal="center"/>
    </xf>
    <xf numFmtId="0" fontId="2" fillId="14" borderId="1" xfId="0" applyFont="1" applyFill="1" applyBorder="1"/>
    <xf numFmtId="0" fontId="2" fillId="14" borderId="1" xfId="0" applyFont="1" applyFill="1" applyBorder="1" applyAlignment="1">
      <alignment horizontal="left"/>
    </xf>
    <xf numFmtId="0" fontId="3" fillId="14" borderId="1" xfId="0" applyFont="1" applyFill="1" applyBorder="1" applyAlignment="1">
      <alignment horizontal="left"/>
    </xf>
    <xf numFmtId="49" fontId="0" fillId="14" borderId="1" xfId="0" applyNumberFormat="1" applyFill="1" applyBorder="1" applyAlignment="1">
      <alignment horizontal="center"/>
    </xf>
    <xf numFmtId="0" fontId="21" fillId="15" borderId="1" xfId="0" applyFont="1" applyFill="1" applyBorder="1" applyAlignment="1">
      <alignment horizontal="center"/>
    </xf>
    <xf numFmtId="0" fontId="3" fillId="15" borderId="1" xfId="0" quotePrefix="1" applyFont="1" applyFill="1" applyBorder="1" applyAlignment="1">
      <alignment horizontal="center"/>
    </xf>
    <xf numFmtId="0" fontId="2" fillId="15" borderId="1" xfId="0" applyFont="1" applyFill="1" applyBorder="1"/>
    <xf numFmtId="0" fontId="2" fillId="15" borderId="1" xfId="0" applyFont="1" applyFill="1" applyBorder="1" applyAlignment="1">
      <alignment wrapText="1"/>
    </xf>
    <xf numFmtId="0" fontId="3" fillId="15" borderId="1" xfId="0" applyFont="1" applyFill="1" applyBorder="1" applyAlignment="1">
      <alignment wrapText="1"/>
    </xf>
    <xf numFmtId="0" fontId="3" fillId="17" borderId="1" xfId="0" applyFont="1" applyFill="1" applyBorder="1" applyAlignment="1">
      <alignment horizontal="center"/>
    </xf>
    <xf numFmtId="0" fontId="3" fillId="17" borderId="1" xfId="0" applyFont="1" applyFill="1" applyBorder="1" applyAlignment="1">
      <alignment horizontal="left" vertical="center" wrapText="1" shrinkToFit="1"/>
    </xf>
    <xf numFmtId="0" fontId="0" fillId="17" borderId="1" xfId="0" applyFill="1" applyBorder="1" applyAlignment="1">
      <alignment horizontal="center"/>
    </xf>
    <xf numFmtId="0" fontId="3" fillId="17" borderId="1" xfId="0" applyFont="1" applyFill="1" applyBorder="1"/>
    <xf numFmtId="0" fontId="3" fillId="17" borderId="1" xfId="0" quotePrefix="1" applyFont="1" applyFill="1" applyBorder="1" applyAlignment="1">
      <alignment horizontal="center"/>
    </xf>
    <xf numFmtId="0" fontId="0" fillId="17" borderId="1" xfId="0" applyFill="1" applyBorder="1"/>
    <xf numFmtId="0" fontId="11" fillId="17" borderId="1" xfId="0" applyFont="1" applyFill="1" applyBorder="1" applyAlignment="1">
      <alignment horizontal="left" vertical="center" wrapText="1" shrinkToFit="1"/>
    </xf>
    <xf numFmtId="0" fontId="3" fillId="17" borderId="1" xfId="0" applyFont="1" applyFill="1" applyBorder="1" applyAlignment="1">
      <alignment horizontal="left" indent="1"/>
    </xf>
    <xf numFmtId="1" fontId="3" fillId="15" borderId="1" xfId="0" applyNumberFormat="1" applyFont="1" applyFill="1" applyBorder="1" applyAlignment="1">
      <alignment horizontal="center"/>
    </xf>
    <xf numFmtId="0" fontId="3" fillId="15" borderId="1" xfId="0" applyFont="1" applyFill="1" applyBorder="1" applyAlignment="1">
      <alignment horizontal="left"/>
    </xf>
    <xf numFmtId="1" fontId="13" fillId="15" borderId="1" xfId="0" applyNumberFormat="1" applyFont="1" applyFill="1" applyBorder="1" applyAlignment="1">
      <alignment horizontal="center"/>
    </xf>
    <xf numFmtId="1" fontId="2" fillId="15" borderId="1" xfId="0" applyNumberFormat="1" applyFont="1" applyFill="1" applyBorder="1" applyAlignment="1">
      <alignment horizontal="left"/>
    </xf>
    <xf numFmtId="1" fontId="3" fillId="15" borderId="1" xfId="0" applyNumberFormat="1" applyFont="1" applyFill="1" applyBorder="1" applyAlignment="1">
      <alignment horizontal="left"/>
    </xf>
    <xf numFmtId="0" fontId="11" fillId="15" borderId="1" xfId="0" applyFont="1" applyFill="1" applyBorder="1" applyAlignment="1">
      <alignment horizontal="left" vertical="center" wrapText="1"/>
    </xf>
    <xf numFmtId="0" fontId="11" fillId="15" borderId="1" xfId="0" applyFont="1" applyFill="1" applyBorder="1" applyAlignment="1">
      <alignment horizontal="left" vertical="center"/>
    </xf>
    <xf numFmtId="0" fontId="2" fillId="15" borderId="1" xfId="0" applyFont="1" applyFill="1" applyBorder="1" applyAlignment="1">
      <alignment horizontal="left" vertical="center" wrapText="1" shrinkToFit="1"/>
    </xf>
    <xf numFmtId="0" fontId="0" fillId="10" borderId="1" xfId="0" applyFill="1" applyBorder="1" applyAlignment="1">
      <alignment horizontal="center"/>
    </xf>
    <xf numFmtId="0" fontId="0" fillId="16" borderId="1" xfId="0" applyFill="1" applyBorder="1"/>
    <xf numFmtId="49" fontId="3" fillId="16" borderId="1" xfId="0" applyNumberFormat="1" applyFont="1" applyFill="1" applyBorder="1"/>
    <xf numFmtId="0" fontId="3" fillId="16" borderId="1" xfId="0" applyFont="1" applyFill="1" applyBorder="1"/>
    <xf numFmtId="0" fontId="3" fillId="10" borderId="1" xfId="0" applyFont="1" applyFill="1" applyBorder="1" applyAlignment="1">
      <alignment horizontal="center"/>
    </xf>
    <xf numFmtId="49" fontId="3" fillId="10" borderId="1" xfId="0" applyNumberFormat="1" applyFont="1" applyFill="1" applyBorder="1"/>
    <xf numFmtId="49" fontId="3" fillId="14" borderId="1" xfId="0" applyNumberFormat="1" applyFont="1" applyFill="1" applyBorder="1"/>
    <xf numFmtId="49" fontId="0" fillId="14" borderId="1" xfId="0" applyNumberFormat="1" applyFill="1" applyBorder="1"/>
    <xf numFmtId="49" fontId="19" fillId="10" borderId="1" xfId="0" applyNumberFormat="1" applyFont="1" applyFill="1" applyBorder="1"/>
    <xf numFmtId="0" fontId="19" fillId="10" borderId="1" xfId="0" applyFont="1" applyFill="1" applyBorder="1"/>
    <xf numFmtId="49" fontId="19" fillId="16" borderId="1" xfId="0" applyNumberFormat="1" applyFont="1" applyFill="1" applyBorder="1"/>
    <xf numFmtId="0" fontId="19" fillId="16" borderId="1" xfId="0" applyFont="1" applyFill="1" applyBorder="1"/>
    <xf numFmtId="0" fontId="0" fillId="17" borderId="1" xfId="0" applyFill="1" applyBorder="1" applyAlignment="1">
      <alignment horizontal="right" wrapText="1"/>
    </xf>
    <xf numFmtId="0" fontId="23" fillId="11" borderId="9" xfId="0" applyFont="1" applyFill="1" applyBorder="1"/>
    <xf numFmtId="0" fontId="24" fillId="0" borderId="0" xfId="0" applyFont="1"/>
    <xf numFmtId="0" fontId="23" fillId="11" borderId="2" xfId="0" applyFont="1" applyFill="1" applyBorder="1"/>
    <xf numFmtId="0" fontId="24" fillId="11" borderId="2" xfId="0" applyFont="1" applyFill="1" applyBorder="1"/>
    <xf numFmtId="0" fontId="2" fillId="16" borderId="1" xfId="0" applyFont="1" applyFill="1" applyBorder="1"/>
    <xf numFmtId="0" fontId="2" fillId="10" borderId="1" xfId="0" applyFont="1" applyFill="1" applyBorder="1" applyAlignment="1">
      <alignment horizontal="left"/>
    </xf>
    <xf numFmtId="0" fontId="2" fillId="15" borderId="1" xfId="0" applyFont="1" applyFill="1" applyBorder="1" applyAlignment="1"/>
    <xf numFmtId="0" fontId="0" fillId="15" borderId="7" xfId="0" applyFill="1" applyBorder="1"/>
    <xf numFmtId="0" fontId="3" fillId="15" borderId="7" xfId="0" applyFont="1" applyFill="1" applyBorder="1"/>
    <xf numFmtId="0" fontId="3" fillId="15" borderId="8" xfId="0" applyFont="1" applyFill="1" applyBorder="1" applyAlignment="1">
      <alignment horizontal="left"/>
    </xf>
    <xf numFmtId="0" fontId="2" fillId="15" borderId="9" xfId="0" applyFont="1" applyFill="1" applyBorder="1" applyAlignment="1">
      <alignment wrapText="1"/>
    </xf>
    <xf numFmtId="0" fontId="2" fillId="15" borderId="2" xfId="0" applyFont="1" applyFill="1" applyBorder="1" applyAlignment="1">
      <alignment wrapText="1"/>
    </xf>
    <xf numFmtId="0" fontId="23" fillId="3" borderId="15" xfId="0" applyFont="1" applyFill="1" applyBorder="1"/>
    <xf numFmtId="0" fontId="23" fillId="3" borderId="2" xfId="0" applyFont="1" applyFill="1" applyBorder="1"/>
    <xf numFmtId="0" fontId="0" fillId="3" borderId="1" xfId="0" applyFill="1" applyBorder="1" applyAlignment="1">
      <alignment horizontal="right" wrapText="1"/>
    </xf>
    <xf numFmtId="0" fontId="0" fillId="3" borderId="1" xfId="0" quotePrefix="1" applyFill="1" applyBorder="1" applyAlignment="1">
      <alignment horizontal="right" wrapText="1"/>
    </xf>
    <xf numFmtId="0" fontId="0" fillId="3" borderId="1" xfId="0" applyFill="1" applyBorder="1" applyAlignment="1">
      <alignment wrapText="1"/>
    </xf>
    <xf numFmtId="0" fontId="2" fillId="0" borderId="10" xfId="0" applyFont="1" applyFill="1" applyBorder="1" applyAlignment="1">
      <alignment wrapText="1"/>
    </xf>
    <xf numFmtId="0" fontId="3" fillId="15" borderId="1" xfId="0" quotePrefix="1" applyFont="1" applyFill="1" applyBorder="1" applyAlignment="1"/>
    <xf numFmtId="0" fontId="0" fillId="0" borderId="0" xfId="0" applyFill="1" applyBorder="1"/>
    <xf numFmtId="0" fontId="0" fillId="9" borderId="1" xfId="0" applyFill="1" applyBorder="1" applyAlignment="1">
      <alignment horizontal="center"/>
    </xf>
    <xf numFmtId="0" fontId="4" fillId="6" borderId="3"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18" borderId="1" xfId="0" applyFont="1" applyFill="1" applyBorder="1" applyAlignment="1">
      <alignment horizontal="center" vertical="center" wrapText="1" shrinkToFit="1"/>
    </xf>
    <xf numFmtId="0" fontId="6" fillId="14" borderId="0" xfId="0" applyFont="1" applyFill="1" applyAlignment="1">
      <alignment horizontal="center" vertical="center" wrapText="1" shrinkToFit="1"/>
    </xf>
    <xf numFmtId="0" fontId="2" fillId="11" borderId="3" xfId="0" applyFont="1" applyFill="1" applyBorder="1" applyAlignment="1">
      <alignment horizontal="left"/>
    </xf>
    <xf numFmtId="0" fontId="0" fillId="11" borderId="7" xfId="0" applyFill="1" applyBorder="1" applyAlignment="1">
      <alignment horizontal="center"/>
    </xf>
    <xf numFmtId="0" fontId="0" fillId="11" borderId="8" xfId="0" applyFill="1" applyBorder="1" applyAlignment="1">
      <alignment horizontal="center"/>
    </xf>
    <xf numFmtId="0" fontId="2" fillId="11" borderId="1" xfId="0" applyFont="1" applyFill="1" applyBorder="1" applyAlignment="1">
      <alignment horizontal="center"/>
    </xf>
    <xf numFmtId="0" fontId="0" fillId="0" borderId="20" xfId="0" applyBorder="1" applyAlignment="1">
      <alignment horizontal="center"/>
    </xf>
    <xf numFmtId="0" fontId="20" fillId="9" borderId="20" xfId="0" applyFont="1" applyFill="1" applyBorder="1" applyAlignment="1">
      <alignment horizontal="center"/>
    </xf>
    <xf numFmtId="0" fontId="20" fillId="9" borderId="21" xfId="0" applyFont="1" applyFill="1" applyBorder="1" applyAlignment="1">
      <alignment horizontal="center"/>
    </xf>
    <xf numFmtId="0" fontId="0" fillId="9" borderId="21" xfId="0" applyFill="1" applyBorder="1" applyAlignment="1">
      <alignment horizontal="center" vertical="top"/>
    </xf>
    <xf numFmtId="0" fontId="0" fillId="0" borderId="22" xfId="0" applyBorder="1" applyAlignment="1">
      <alignment horizontal="center"/>
    </xf>
    <xf numFmtId="0" fontId="0" fillId="0" borderId="23" xfId="0" applyBorder="1" applyAlignment="1">
      <alignment horizontal="center"/>
    </xf>
    <xf numFmtId="0" fontId="20" fillId="18" borderId="24" xfId="0" applyFont="1" applyFill="1" applyBorder="1" applyAlignment="1">
      <alignment horizontal="center" vertical="top"/>
    </xf>
    <xf numFmtId="0" fontId="0" fillId="9" borderId="25" xfId="0" applyFill="1" applyBorder="1" applyAlignment="1">
      <alignment horizontal="center" vertical="top"/>
    </xf>
    <xf numFmtId="0" fontId="20" fillId="9" borderId="26" xfId="0" applyFont="1" applyFill="1" applyBorder="1" applyAlignment="1">
      <alignment horizontal="center" vertical="top"/>
    </xf>
    <xf numFmtId="0" fontId="20" fillId="9" borderId="27" xfId="0" applyFont="1" applyFill="1" applyBorder="1" applyAlignment="1">
      <alignment horizontal="center" vertical="top"/>
    </xf>
    <xf numFmtId="0" fontId="0" fillId="9" borderId="28" xfId="0" applyFill="1" applyBorder="1" applyAlignment="1">
      <alignment horizontal="center" vertical="top"/>
    </xf>
    <xf numFmtId="0" fontId="20" fillId="18" borderId="27" xfId="0" applyFont="1" applyFill="1" applyBorder="1" applyAlignment="1">
      <alignment horizontal="center" vertical="top"/>
    </xf>
    <xf numFmtId="0" fontId="20" fillId="9" borderId="24" xfId="0" applyFont="1" applyFill="1" applyBorder="1" applyAlignment="1">
      <alignment horizontal="center" vertical="top"/>
    </xf>
    <xf numFmtId="0" fontId="0" fillId="9" borderId="20" xfId="0" applyFill="1" applyBorder="1" applyAlignment="1">
      <alignment horizontal="center" vertical="top"/>
    </xf>
    <xf numFmtId="0" fontId="0" fillId="9" borderId="27" xfId="0" applyFill="1" applyBorder="1" applyAlignment="1">
      <alignment horizontal="center" vertical="top"/>
    </xf>
    <xf numFmtId="0" fontId="20" fillId="18" borderId="27" xfId="0" applyFont="1" applyFill="1" applyBorder="1" applyAlignment="1">
      <alignment horizontal="center"/>
    </xf>
    <xf numFmtId="0" fontId="2" fillId="15" borderId="3" xfId="0" applyFont="1" applyFill="1" applyBorder="1" applyAlignment="1"/>
    <xf numFmtId="0" fontId="0" fillId="14" borderId="8" xfId="0" applyFill="1" applyBorder="1"/>
    <xf numFmtId="0" fontId="0" fillId="14" borderId="3" xfId="0" applyFill="1" applyBorder="1"/>
    <xf numFmtId="0" fontId="2" fillId="0" borderId="3" xfId="0" applyFont="1" applyFill="1" applyBorder="1"/>
    <xf numFmtId="0" fontId="2" fillId="0" borderId="8" xfId="0" applyFont="1" applyFill="1" applyBorder="1"/>
    <xf numFmtId="0" fontId="2" fillId="0" borderId="3" xfId="0" applyFont="1" applyFill="1" applyBorder="1" applyAlignment="1"/>
    <xf numFmtId="0" fontId="2" fillId="0" borderId="7" xfId="0" applyFont="1" applyFill="1" applyBorder="1" applyAlignment="1"/>
    <xf numFmtId="0" fontId="2" fillId="0" borderId="0" xfId="0" applyFont="1" applyFill="1" applyBorder="1" applyAlignment="1">
      <alignment horizontal="center"/>
    </xf>
    <xf numFmtId="0" fontId="2" fillId="14" borderId="15" xfId="0" applyFont="1" applyFill="1" applyBorder="1"/>
    <xf numFmtId="0" fontId="2" fillId="14" borderId="16" xfId="0" applyFont="1" applyFill="1" applyBorder="1"/>
    <xf numFmtId="0" fontId="2" fillId="14" borderId="17" xfId="0" applyFont="1" applyFill="1" applyBorder="1"/>
    <xf numFmtId="0" fontId="2" fillId="14" borderId="18" xfId="0" applyFont="1" applyFill="1" applyBorder="1"/>
    <xf numFmtId="0" fontId="2" fillId="14" borderId="6" xfId="0" applyFont="1" applyFill="1" applyBorder="1"/>
    <xf numFmtId="0" fontId="2" fillId="14" borderId="19" xfId="0" applyFont="1" applyFill="1" applyBorder="1"/>
    <xf numFmtId="0" fontId="14" fillId="14" borderId="1" xfId="0" quotePrefix="1" applyFont="1" applyFill="1" applyBorder="1" applyAlignment="1">
      <alignment horizontal="center"/>
    </xf>
    <xf numFmtId="0" fontId="3" fillId="14" borderId="3" xfId="0" applyFont="1" applyFill="1" applyBorder="1"/>
    <xf numFmtId="0" fontId="0" fillId="14" borderId="7" xfId="0" applyFill="1" applyBorder="1"/>
    <xf numFmtId="0" fontId="0" fillId="14" borderId="7" xfId="0" applyFill="1" applyBorder="1" applyAlignment="1">
      <alignment horizontal="center"/>
    </xf>
    <xf numFmtId="0" fontId="0" fillId="0" borderId="8" xfId="0" applyBorder="1" applyAlignment="1">
      <alignment horizontal="center"/>
    </xf>
    <xf numFmtId="0" fontId="0" fillId="15" borderId="8" xfId="0" applyFill="1" applyBorder="1"/>
    <xf numFmtId="0" fontId="2" fillId="15" borderId="3" xfId="0" applyFont="1" applyFill="1" applyBorder="1"/>
    <xf numFmtId="0" fontId="0" fillId="15" borderId="7" xfId="0" applyFill="1" applyBorder="1" applyAlignment="1">
      <alignment horizontal="center"/>
    </xf>
    <xf numFmtId="0" fontId="2" fillId="15" borderId="1" xfId="0" applyFont="1" applyFill="1" applyBorder="1" applyAlignment="1">
      <alignment horizontal="left"/>
    </xf>
    <xf numFmtId="0" fontId="3" fillId="15" borderId="3" xfId="0" applyFont="1" applyFill="1" applyBorder="1" applyAlignment="1">
      <alignment horizontal="left"/>
    </xf>
    <xf numFmtId="0" fontId="0" fillId="15" borderId="3" xfId="0" applyFill="1" applyBorder="1" applyAlignment="1">
      <alignment horizontal="left"/>
    </xf>
    <xf numFmtId="0" fontId="0" fillId="15" borderId="1" xfId="0" applyFill="1" applyBorder="1" applyAlignment="1">
      <alignment horizontal="center"/>
    </xf>
    <xf numFmtId="0" fontId="0" fillId="15" borderId="1" xfId="0" applyFill="1" applyBorder="1" applyAlignment="1">
      <alignment horizontal="left"/>
    </xf>
    <xf numFmtId="0" fontId="14" fillId="15" borderId="1" xfId="0" quotePrefix="1" applyFont="1" applyFill="1" applyBorder="1" applyAlignment="1">
      <alignment horizontal="center"/>
    </xf>
    <xf numFmtId="0" fontId="0" fillId="15" borderId="3" xfId="0" quotePrefix="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10" fontId="2" fillId="14" borderId="1" xfId="0" applyNumberFormat="1" applyFont="1" applyFill="1" applyBorder="1" applyAlignment="1">
      <alignment horizontal="center"/>
    </xf>
    <xf numFmtId="49" fontId="0" fillId="14" borderId="1" xfId="0" applyNumberFormat="1" applyFill="1" applyBorder="1" applyAlignment="1">
      <alignment horizontal="center" vertical="top" wrapText="1"/>
    </xf>
    <xf numFmtId="0" fontId="2" fillId="16" borderId="9" xfId="0" applyFont="1" applyFill="1" applyBorder="1" applyAlignment="1">
      <alignment horizontal="center"/>
    </xf>
    <xf numFmtId="0" fontId="2" fillId="16" borderId="10" xfId="0" applyFont="1" applyFill="1" applyBorder="1" applyAlignment="1">
      <alignment horizontal="center"/>
    </xf>
    <xf numFmtId="49" fontId="0" fillId="16" borderId="1" xfId="0" applyNumberFormat="1" applyFill="1" applyBorder="1" applyAlignment="1">
      <alignment horizontal="center" vertical="top" wrapText="1"/>
    </xf>
    <xf numFmtId="0" fontId="20" fillId="18" borderId="1" xfId="0" applyFont="1" applyFill="1" applyBorder="1" applyAlignment="1">
      <alignment horizontal="center"/>
    </xf>
    <xf numFmtId="0" fontId="20" fillId="0" borderId="1" xfId="0" applyFont="1" applyBorder="1" applyAlignment="1">
      <alignment horizontal="center"/>
    </xf>
    <xf numFmtId="0" fontId="20" fillId="9" borderId="1" xfId="0" applyFont="1" applyFill="1" applyBorder="1" applyAlignment="1">
      <alignment horizontal="center"/>
    </xf>
    <xf numFmtId="0" fontId="20" fillId="18" borderId="1" xfId="0" applyFont="1" applyFill="1" applyBorder="1" applyAlignment="1">
      <alignment horizontal="center" vertical="top"/>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 xfId="0" applyBorder="1" applyAlignment="1">
      <alignment horizontal="center"/>
    </xf>
    <xf numFmtId="0" fontId="20" fillId="9" borderId="1" xfId="0" applyFont="1" applyFill="1" applyBorder="1" applyAlignment="1">
      <alignment horizontal="center" vertical="top"/>
    </xf>
    <xf numFmtId="0" fontId="0" fillId="0" borderId="3" xfId="0" applyBorder="1" applyAlignment="1">
      <alignment horizontal="center"/>
    </xf>
    <xf numFmtId="0" fontId="0" fillId="0" borderId="32" xfId="0" applyBorder="1" applyAlignment="1">
      <alignment horizontal="center"/>
    </xf>
    <xf numFmtId="0" fontId="0" fillId="0" borderId="1" xfId="0" applyBorder="1" applyAlignment="1">
      <alignment horizontal="center" vertical="top"/>
    </xf>
    <xf numFmtId="0" fontId="0" fillId="9" borderId="1" xfId="0" applyFill="1" applyBorder="1" applyAlignment="1">
      <alignment horizontal="center" vertical="top"/>
    </xf>
    <xf numFmtId="0" fontId="0" fillId="9" borderId="8" xfId="0" applyFill="1" applyBorder="1" applyAlignment="1">
      <alignment horizontal="center" vertical="top"/>
    </xf>
    <xf numFmtId="0" fontId="0" fillId="18" borderId="1" xfId="0" applyFill="1" applyBorder="1" applyAlignment="1">
      <alignment horizontal="center" vertical="top"/>
    </xf>
    <xf numFmtId="0" fontId="0" fillId="9" borderId="33" xfId="0" applyFill="1" applyBorder="1" applyAlignment="1">
      <alignment horizontal="center" vertical="top"/>
    </xf>
    <xf numFmtId="0" fontId="0" fillId="9" borderId="10" xfId="0" applyFill="1" applyBorder="1" applyAlignment="1">
      <alignment horizontal="center" vertical="top"/>
    </xf>
    <xf numFmtId="0" fontId="0" fillId="0" borderId="34" xfId="0" applyBorder="1" applyAlignment="1">
      <alignment horizontal="center"/>
    </xf>
    <xf numFmtId="0" fontId="0" fillId="0" borderId="19" xfId="0" applyBorder="1" applyAlignment="1">
      <alignment horizontal="center"/>
    </xf>
    <xf numFmtId="0" fontId="0" fillId="9" borderId="9" xfId="0" applyFill="1" applyBorder="1" applyAlignment="1">
      <alignment horizontal="center" vertical="top"/>
    </xf>
    <xf numFmtId="0" fontId="0" fillId="11" borderId="34" xfId="0" applyFill="1" applyBorder="1" applyAlignment="1">
      <alignment horizontal="center" vertical="top"/>
    </xf>
    <xf numFmtId="0" fontId="0" fillId="0" borderId="35" xfId="0" applyBorder="1" applyAlignment="1">
      <alignment horizontal="center"/>
    </xf>
    <xf numFmtId="0" fontId="0" fillId="0" borderId="17"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9" borderId="39" xfId="0" applyFill="1" applyBorder="1" applyAlignment="1">
      <alignment horizontal="center" vertical="top"/>
    </xf>
    <xf numFmtId="0" fontId="0" fillId="9" borderId="40" xfId="0" applyFill="1" applyBorder="1" applyAlignment="1">
      <alignment horizontal="center" vertical="top"/>
    </xf>
    <xf numFmtId="0" fontId="20" fillId="18" borderId="41" xfId="0" applyFont="1" applyFill="1" applyBorder="1" applyAlignment="1">
      <alignment horizontal="center" vertical="top"/>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20" fillId="18" borderId="46" xfId="0" applyFont="1" applyFill="1" applyBorder="1" applyAlignment="1">
      <alignment horizontal="center" vertical="top"/>
    </xf>
    <xf numFmtId="0" fontId="0" fillId="0" borderId="47"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8" xfId="0" applyBorder="1" applyAlignment="1">
      <alignment horizontal="center"/>
    </xf>
    <xf numFmtId="0" fontId="0" fillId="9" borderId="49" xfId="0" applyFill="1" applyBorder="1" applyAlignment="1">
      <alignment horizontal="center" vertical="top"/>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2" fillId="14" borderId="7" xfId="0" applyFont="1" applyFill="1" applyBorder="1" applyAlignment="1"/>
    <xf numFmtId="0" fontId="2" fillId="10" borderId="3" xfId="0" applyFont="1" applyFill="1" applyBorder="1"/>
    <xf numFmtId="0" fontId="2" fillId="10" borderId="8" xfId="0" applyFont="1" applyFill="1" applyBorder="1"/>
    <xf numFmtId="0" fontId="0" fillId="10" borderId="3" xfId="0" applyFill="1" applyBorder="1"/>
    <xf numFmtId="49" fontId="0" fillId="10" borderId="8" xfId="0" applyNumberFormat="1" applyFill="1" applyBorder="1" applyAlignment="1">
      <alignment vertical="top" wrapText="1"/>
    </xf>
    <xf numFmtId="0" fontId="2" fillId="14" borderId="8" xfId="0" applyFont="1" applyFill="1" applyBorder="1" applyAlignment="1"/>
    <xf numFmtId="49" fontId="0" fillId="10" borderId="1" xfId="0" applyNumberFormat="1" applyFill="1" applyBorder="1" applyAlignment="1">
      <alignment vertical="top" wrapText="1"/>
    </xf>
    <xf numFmtId="0" fontId="0" fillId="14" borderId="1" xfId="0" quotePrefix="1" applyFill="1" applyBorder="1" applyAlignment="1">
      <alignment horizontal="center"/>
    </xf>
    <xf numFmtId="1" fontId="2" fillId="0" borderId="0" xfId="0" applyNumberFormat="1" applyFont="1" applyAlignment="1">
      <alignment horizontal="center"/>
    </xf>
    <xf numFmtId="1" fontId="0" fillId="0" borderId="0" xfId="0" applyNumberFormat="1" applyAlignment="1">
      <alignment horizontal="center" vertical="top" wrapText="1"/>
    </xf>
    <xf numFmtId="1" fontId="0" fillId="0" borderId="0" xfId="0" applyNumberFormat="1" applyAlignment="1">
      <alignment horizontal="center"/>
    </xf>
    <xf numFmtId="1" fontId="0" fillId="0" borderId="0" xfId="0" applyNumberFormat="1"/>
    <xf numFmtId="0" fontId="0" fillId="0" borderId="0" xfId="0" applyNumberFormat="1" applyAlignment="1">
      <alignment horizontal="center" vertical="top" wrapText="1"/>
    </xf>
    <xf numFmtId="49" fontId="0" fillId="9" borderId="1" xfId="0" applyNumberFormat="1" applyFill="1" applyBorder="1" applyAlignment="1">
      <alignment horizontal="left"/>
    </xf>
    <xf numFmtId="0" fontId="0" fillId="18" borderId="0" xfId="0" applyFill="1" applyAlignment="1">
      <alignment horizontal="center"/>
    </xf>
    <xf numFmtId="49" fontId="0" fillId="18" borderId="1" xfId="0" applyNumberFormat="1" applyFill="1" applyBorder="1" applyAlignment="1">
      <alignment horizontal="left"/>
    </xf>
    <xf numFmtId="0" fontId="24" fillId="0" borderId="0" xfId="0" applyFont="1" applyFill="1"/>
    <xf numFmtId="49" fontId="0" fillId="0" borderId="0" xfId="0" applyNumberFormat="1" applyFill="1" applyBorder="1" applyAlignment="1">
      <alignment horizontal="left"/>
    </xf>
    <xf numFmtId="0" fontId="6" fillId="9" borderId="3" xfId="0" applyFont="1" applyFill="1" applyBorder="1" applyAlignment="1">
      <alignment horizontal="center" vertical="center" wrapText="1" shrinkToFit="1"/>
    </xf>
    <xf numFmtId="0" fontId="6" fillId="9" borderId="7" xfId="0" applyFont="1" applyFill="1" applyBorder="1" applyAlignment="1">
      <alignment horizontal="center" vertical="center" wrapText="1" shrinkToFit="1"/>
    </xf>
    <xf numFmtId="0" fontId="6" fillId="9" borderId="8" xfId="0" applyFont="1" applyFill="1" applyBorder="1" applyAlignment="1">
      <alignment horizontal="center" vertical="center" wrapText="1" shrinkToFit="1"/>
    </xf>
    <xf numFmtId="0" fontId="6" fillId="9" borderId="3" xfId="0" applyFont="1" applyFill="1" applyBorder="1" applyAlignment="1">
      <alignment horizontal="center" vertical="center" shrinkToFit="1"/>
    </xf>
    <xf numFmtId="0" fontId="6" fillId="9" borderId="7" xfId="0" applyFont="1" applyFill="1" applyBorder="1" applyAlignment="1">
      <alignment horizontal="center" vertical="center" shrinkToFit="1"/>
    </xf>
    <xf numFmtId="0" fontId="6" fillId="9" borderId="8" xfId="0" applyFont="1" applyFill="1" applyBorder="1" applyAlignment="1">
      <alignment horizontal="center" vertical="center" shrinkToFit="1"/>
    </xf>
    <xf numFmtId="0" fontId="6" fillId="6" borderId="3" xfId="0" applyFont="1" applyFill="1" applyBorder="1" applyAlignment="1">
      <alignment horizontal="center" vertical="center" wrapText="1" shrinkToFit="1"/>
    </xf>
    <xf numFmtId="0" fontId="6" fillId="6" borderId="7" xfId="0" applyFont="1" applyFill="1" applyBorder="1" applyAlignment="1">
      <alignment horizontal="center" vertical="center" wrapText="1" shrinkToFit="1"/>
    </xf>
    <xf numFmtId="0" fontId="6" fillId="6" borderId="8" xfId="0" applyFont="1" applyFill="1" applyBorder="1" applyAlignment="1">
      <alignment horizontal="center" vertical="center" wrapText="1" shrinkToFit="1"/>
    </xf>
    <xf numFmtId="0" fontId="4" fillId="0" borderId="5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8" borderId="9" xfId="0" applyFont="1" applyFill="1" applyBorder="1" applyAlignment="1">
      <alignment horizontal="center" vertical="center" wrapText="1" shrinkToFit="1"/>
    </xf>
    <xf numFmtId="0" fontId="4" fillId="8" borderId="10"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600075</xdr:colOff>
      <xdr:row>0</xdr:row>
      <xdr:rowOff>142875</xdr:rowOff>
    </xdr:from>
    <xdr:to>
      <xdr:col>22</xdr:col>
      <xdr:colOff>647700</xdr:colOff>
      <xdr:row>5</xdr:row>
      <xdr:rowOff>38100</xdr:rowOff>
    </xdr:to>
    <xdr:sp macro="" textlink="">
      <xdr:nvSpPr>
        <xdr:cNvPr id="5121" name="AutoShape 1"/>
        <xdr:cNvSpPr>
          <a:spLocks noChangeArrowheads="1"/>
        </xdr:cNvSpPr>
      </xdr:nvSpPr>
      <xdr:spPr bwMode="auto">
        <a:xfrm>
          <a:off x="17983200" y="142875"/>
          <a:ext cx="2790825" cy="704850"/>
        </a:xfrm>
        <a:prstGeom prst="wedgeRectCallout">
          <a:avLst>
            <a:gd name="adj1" fmla="val -38398"/>
            <a:gd name="adj2" fmla="val 81083"/>
          </a:avLst>
        </a:prstGeom>
        <a:solidFill>
          <a:srgbClr val="C0C0C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De WKR kode bestaat uit een samenvoeging van de hoofdrubriek en de kostensoort. 1e twee posities hoofdrubriek, laatste 2 posities kostensoort. </a:t>
          </a:r>
        </a:p>
      </xdr:txBody>
    </xdr:sp>
    <xdr:clientData/>
  </xdr:twoCellAnchor>
  <xdr:twoCellAnchor>
    <xdr:from>
      <xdr:col>0</xdr:col>
      <xdr:colOff>304800</xdr:colOff>
      <xdr:row>108</xdr:row>
      <xdr:rowOff>95250</xdr:rowOff>
    </xdr:from>
    <xdr:to>
      <xdr:col>1</xdr:col>
      <xdr:colOff>0</xdr:colOff>
      <xdr:row>126</xdr:row>
      <xdr:rowOff>0</xdr:rowOff>
    </xdr:to>
    <xdr:sp macro="" textlink="">
      <xdr:nvSpPr>
        <xdr:cNvPr id="5127" name="Line 2"/>
        <xdr:cNvSpPr>
          <a:spLocks noChangeShapeType="1"/>
        </xdr:cNvSpPr>
      </xdr:nvSpPr>
      <xdr:spPr bwMode="auto">
        <a:xfrm flipH="1">
          <a:off x="304800" y="19640550"/>
          <a:ext cx="619125" cy="2819400"/>
        </a:xfrm>
        <a:prstGeom prst="line">
          <a:avLst/>
        </a:prstGeom>
        <a:noFill/>
        <a:ln w="9525">
          <a:solidFill>
            <a:srgbClr val="000000"/>
          </a:solidFill>
          <a:round/>
          <a:headEnd/>
          <a:tailEnd type="triangle" w="med" len="med"/>
        </a:ln>
      </xdr:spPr>
    </xdr:sp>
    <xdr:clientData/>
  </xdr:twoCellAnchor>
  <xdr:twoCellAnchor>
    <xdr:from>
      <xdr:col>7</xdr:col>
      <xdr:colOff>361950</xdr:colOff>
      <xdr:row>107</xdr:row>
      <xdr:rowOff>76200</xdr:rowOff>
    </xdr:from>
    <xdr:to>
      <xdr:col>11</xdr:col>
      <xdr:colOff>438150</xdr:colOff>
      <xdr:row>109</xdr:row>
      <xdr:rowOff>95250</xdr:rowOff>
    </xdr:to>
    <xdr:sp macro="" textlink="">
      <xdr:nvSpPr>
        <xdr:cNvPr id="5123" name="AutoShape 3"/>
        <xdr:cNvSpPr>
          <a:spLocks noChangeArrowheads="1"/>
        </xdr:cNvSpPr>
      </xdr:nvSpPr>
      <xdr:spPr bwMode="auto">
        <a:xfrm>
          <a:off x="7524750" y="19459575"/>
          <a:ext cx="2971800" cy="342900"/>
        </a:xfrm>
        <a:prstGeom prst="wedgeRectCallout">
          <a:avLst>
            <a:gd name="adj1" fmla="val -55130"/>
            <a:gd name="adj2" fmla="val 97222"/>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Nummering kostensoortgroepen DGRB/FZ</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7</xdr:col>
      <xdr:colOff>28575</xdr:colOff>
      <xdr:row>76</xdr:row>
      <xdr:rowOff>9525</xdr:rowOff>
    </xdr:from>
    <xdr:to>
      <xdr:col>11</xdr:col>
      <xdr:colOff>104775</xdr:colOff>
      <xdr:row>78</xdr:row>
      <xdr:rowOff>28575</xdr:rowOff>
    </xdr:to>
    <xdr:sp macro="" textlink="">
      <xdr:nvSpPr>
        <xdr:cNvPr id="5124" name="AutoShape 4"/>
        <xdr:cNvSpPr>
          <a:spLocks noChangeArrowheads="1"/>
        </xdr:cNvSpPr>
      </xdr:nvSpPr>
      <xdr:spPr bwMode="auto">
        <a:xfrm>
          <a:off x="7191375" y="14373225"/>
          <a:ext cx="2971800" cy="342900"/>
        </a:xfrm>
        <a:prstGeom prst="wedgeRectCallout">
          <a:avLst>
            <a:gd name="adj1" fmla="val -45514"/>
            <a:gd name="adj2" fmla="val 100000"/>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Nummering hoofdrubrieken DGRB</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4</xdr:col>
      <xdr:colOff>342900</xdr:colOff>
      <xdr:row>124</xdr:row>
      <xdr:rowOff>95250</xdr:rowOff>
    </xdr:from>
    <xdr:to>
      <xdr:col>8</xdr:col>
      <xdr:colOff>876300</xdr:colOff>
      <xdr:row>126</xdr:row>
      <xdr:rowOff>114300</xdr:rowOff>
    </xdr:to>
    <xdr:sp macro="" textlink="">
      <xdr:nvSpPr>
        <xdr:cNvPr id="5125" name="AutoShape 5"/>
        <xdr:cNvSpPr>
          <a:spLocks noChangeArrowheads="1"/>
        </xdr:cNvSpPr>
      </xdr:nvSpPr>
      <xdr:spPr bwMode="auto">
        <a:xfrm>
          <a:off x="5676900" y="22231350"/>
          <a:ext cx="2971800" cy="342900"/>
        </a:xfrm>
        <a:prstGeom prst="wedgeRectCallout">
          <a:avLst>
            <a:gd name="adj1" fmla="val -66986"/>
            <a:gd name="adj2" fmla="val 202778"/>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Kostensoorten geraakt door WKR 1.4%</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21</xdr:row>
      <xdr:rowOff>0</xdr:rowOff>
    </xdr:from>
    <xdr:to>
      <xdr:col>7</xdr:col>
      <xdr:colOff>438150</xdr:colOff>
      <xdr:row>25</xdr:row>
      <xdr:rowOff>9525</xdr:rowOff>
    </xdr:to>
    <xdr:sp macro="" textlink="">
      <xdr:nvSpPr>
        <xdr:cNvPr id="10241" name="AutoShape 1"/>
        <xdr:cNvSpPr>
          <a:spLocks noChangeArrowheads="1"/>
        </xdr:cNvSpPr>
      </xdr:nvSpPr>
      <xdr:spPr bwMode="auto">
        <a:xfrm>
          <a:off x="2095500" y="3781425"/>
          <a:ext cx="2971800" cy="657225"/>
        </a:xfrm>
        <a:prstGeom prst="wedgeRectCallout">
          <a:avLst>
            <a:gd name="adj1" fmla="val -53528"/>
            <a:gd name="adj2" fmla="val -189130"/>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Codering om technische redenen tbv WKR administratie. Gegevens niet meenemen in de totaaltelling voor opname in de begroting</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466725</xdr:colOff>
      <xdr:row>33</xdr:row>
      <xdr:rowOff>76200</xdr:rowOff>
    </xdr:from>
    <xdr:to>
      <xdr:col>19</xdr:col>
      <xdr:colOff>390525</xdr:colOff>
      <xdr:row>36</xdr:row>
      <xdr:rowOff>76200</xdr:rowOff>
    </xdr:to>
    <xdr:sp macro="" textlink="">
      <xdr:nvSpPr>
        <xdr:cNvPr id="9217" name="AutoShape 1"/>
        <xdr:cNvSpPr>
          <a:spLocks noChangeArrowheads="1"/>
        </xdr:cNvSpPr>
      </xdr:nvSpPr>
      <xdr:spPr bwMode="auto">
        <a:xfrm>
          <a:off x="16078200" y="5610225"/>
          <a:ext cx="2971800" cy="600075"/>
        </a:xfrm>
        <a:prstGeom prst="wedgeRectCallout">
          <a:avLst>
            <a:gd name="adj1" fmla="val -35579"/>
            <a:gd name="adj2" fmla="val 191269"/>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BHV kan onder 1 gaan vallen. Zie ook opmerkingen DGRB</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19</xdr:col>
      <xdr:colOff>190500</xdr:colOff>
      <xdr:row>78</xdr:row>
      <xdr:rowOff>104775</xdr:rowOff>
    </xdr:from>
    <xdr:to>
      <xdr:col>24</xdr:col>
      <xdr:colOff>114300</xdr:colOff>
      <xdr:row>84</xdr:row>
      <xdr:rowOff>133350</xdr:rowOff>
    </xdr:to>
    <xdr:sp macro="" textlink="">
      <xdr:nvSpPr>
        <xdr:cNvPr id="9218" name="AutoShape 2"/>
        <xdr:cNvSpPr>
          <a:spLocks noChangeArrowheads="1"/>
        </xdr:cNvSpPr>
      </xdr:nvSpPr>
      <xdr:spPr bwMode="auto">
        <a:xfrm>
          <a:off x="18849975" y="15201900"/>
          <a:ext cx="2971800" cy="1066800"/>
        </a:xfrm>
        <a:prstGeom prst="wedgeRectCallout">
          <a:avLst>
            <a:gd name="adj1" fmla="val -69870"/>
            <a:gd name="adj2" fmla="val -894"/>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Is het niet logischer om alles onder hoofdrubriek #4 te plaatsen,  "Verblijfskosten en dienstreizen"? Hier waren/zijn al looncomponenten benoemd. Het is in elk geval niet logisch onder hoofdrubriek #8, Instroom en uitstroom, het betreft kosten voor een verblijf. Het is een vergoeding maar specifiek voor verblijf. </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17</xdr:col>
      <xdr:colOff>142875</xdr:colOff>
      <xdr:row>81</xdr:row>
      <xdr:rowOff>114300</xdr:rowOff>
    </xdr:from>
    <xdr:to>
      <xdr:col>17</xdr:col>
      <xdr:colOff>485775</xdr:colOff>
      <xdr:row>83</xdr:row>
      <xdr:rowOff>76200</xdr:rowOff>
    </xdr:to>
    <xdr:sp macro="" textlink="">
      <xdr:nvSpPr>
        <xdr:cNvPr id="9277" name="Line 3"/>
        <xdr:cNvSpPr>
          <a:spLocks noChangeShapeType="1"/>
        </xdr:cNvSpPr>
      </xdr:nvSpPr>
      <xdr:spPr bwMode="auto">
        <a:xfrm>
          <a:off x="17583150" y="15706725"/>
          <a:ext cx="342900" cy="304800"/>
        </a:xfrm>
        <a:prstGeom prst="line">
          <a:avLst/>
        </a:prstGeom>
        <a:noFill/>
        <a:ln w="12700">
          <a:solidFill>
            <a:srgbClr val="FF0000"/>
          </a:solidFill>
          <a:round/>
          <a:headEnd/>
          <a:tailEnd/>
        </a:ln>
      </xdr:spPr>
    </xdr:sp>
    <xdr:clientData/>
  </xdr:twoCellAnchor>
  <xdr:twoCellAnchor>
    <xdr:from>
      <xdr:col>17</xdr:col>
      <xdr:colOff>123825</xdr:colOff>
      <xdr:row>81</xdr:row>
      <xdr:rowOff>104775</xdr:rowOff>
    </xdr:from>
    <xdr:to>
      <xdr:col>17</xdr:col>
      <xdr:colOff>485775</xdr:colOff>
      <xdr:row>83</xdr:row>
      <xdr:rowOff>85725</xdr:rowOff>
    </xdr:to>
    <xdr:sp macro="" textlink="">
      <xdr:nvSpPr>
        <xdr:cNvPr id="9278" name="Line 4"/>
        <xdr:cNvSpPr>
          <a:spLocks noChangeShapeType="1"/>
        </xdr:cNvSpPr>
      </xdr:nvSpPr>
      <xdr:spPr bwMode="auto">
        <a:xfrm flipH="1">
          <a:off x="17564100" y="15697200"/>
          <a:ext cx="361950" cy="323850"/>
        </a:xfrm>
        <a:prstGeom prst="line">
          <a:avLst/>
        </a:prstGeom>
        <a:noFill/>
        <a:ln w="12700">
          <a:solidFill>
            <a:srgbClr val="FF0000"/>
          </a:solidFill>
          <a:round/>
          <a:headEnd/>
          <a:tailEnd/>
        </a:ln>
      </xdr:spPr>
    </xdr:sp>
    <xdr:clientData/>
  </xdr:twoCellAnchor>
  <xdr:twoCellAnchor>
    <xdr:from>
      <xdr:col>11</xdr:col>
      <xdr:colOff>152400</xdr:colOff>
      <xdr:row>84</xdr:row>
      <xdr:rowOff>57150</xdr:rowOff>
    </xdr:from>
    <xdr:to>
      <xdr:col>12</xdr:col>
      <xdr:colOff>485775</xdr:colOff>
      <xdr:row>84</xdr:row>
      <xdr:rowOff>57150</xdr:rowOff>
    </xdr:to>
    <xdr:sp macro="" textlink="">
      <xdr:nvSpPr>
        <xdr:cNvPr id="9279" name="Line 5"/>
        <xdr:cNvSpPr>
          <a:spLocks noChangeShapeType="1"/>
        </xdr:cNvSpPr>
      </xdr:nvSpPr>
      <xdr:spPr bwMode="auto">
        <a:xfrm>
          <a:off x="13935075" y="16192500"/>
          <a:ext cx="942975" cy="0"/>
        </a:xfrm>
        <a:prstGeom prst="line">
          <a:avLst/>
        </a:prstGeom>
        <a:noFill/>
        <a:ln w="12700">
          <a:solidFill>
            <a:srgbClr val="FF0000"/>
          </a:solidFill>
          <a:round/>
          <a:headEnd/>
          <a:tailEnd type="triangle" w="med" len="med"/>
        </a:ln>
      </xdr:spPr>
    </xdr:sp>
    <xdr:clientData/>
  </xdr:twoCellAnchor>
  <xdr:twoCellAnchor>
    <xdr:from>
      <xdr:col>11</xdr:col>
      <xdr:colOff>142875</xdr:colOff>
      <xdr:row>85</xdr:row>
      <xdr:rowOff>104775</xdr:rowOff>
    </xdr:from>
    <xdr:to>
      <xdr:col>12</xdr:col>
      <xdr:colOff>476250</xdr:colOff>
      <xdr:row>85</xdr:row>
      <xdr:rowOff>104775</xdr:rowOff>
    </xdr:to>
    <xdr:sp macro="" textlink="">
      <xdr:nvSpPr>
        <xdr:cNvPr id="9280" name="Line 6"/>
        <xdr:cNvSpPr>
          <a:spLocks noChangeShapeType="1"/>
        </xdr:cNvSpPr>
      </xdr:nvSpPr>
      <xdr:spPr bwMode="auto">
        <a:xfrm>
          <a:off x="13925550" y="16402050"/>
          <a:ext cx="942975" cy="0"/>
        </a:xfrm>
        <a:prstGeom prst="line">
          <a:avLst/>
        </a:prstGeom>
        <a:noFill/>
        <a:ln w="12700">
          <a:solidFill>
            <a:srgbClr val="FF0000"/>
          </a:solidFill>
          <a:round/>
          <a:headEnd/>
          <a:tailEnd type="triangle" w="med" len="med"/>
        </a:ln>
      </xdr:spPr>
    </xdr:sp>
    <xdr:clientData/>
  </xdr:twoCellAnchor>
  <xdr:twoCellAnchor>
    <xdr:from>
      <xdr:col>11</xdr:col>
      <xdr:colOff>142875</xdr:colOff>
      <xdr:row>86</xdr:row>
      <xdr:rowOff>104775</xdr:rowOff>
    </xdr:from>
    <xdr:to>
      <xdr:col>12</xdr:col>
      <xdr:colOff>476250</xdr:colOff>
      <xdr:row>86</xdr:row>
      <xdr:rowOff>104775</xdr:rowOff>
    </xdr:to>
    <xdr:sp macro="" textlink="">
      <xdr:nvSpPr>
        <xdr:cNvPr id="9281" name="Line 7"/>
        <xdr:cNvSpPr>
          <a:spLocks noChangeShapeType="1"/>
        </xdr:cNvSpPr>
      </xdr:nvSpPr>
      <xdr:spPr bwMode="auto">
        <a:xfrm>
          <a:off x="13925550" y="16563975"/>
          <a:ext cx="942975" cy="0"/>
        </a:xfrm>
        <a:prstGeom prst="line">
          <a:avLst/>
        </a:prstGeom>
        <a:noFill/>
        <a:ln w="12700">
          <a:solidFill>
            <a:srgbClr val="FF0000"/>
          </a:solidFill>
          <a:round/>
          <a:headEnd/>
          <a:tailEnd type="triangle" w="med" len="med"/>
        </a:ln>
      </xdr:spPr>
    </xdr:sp>
    <xdr:clientData/>
  </xdr:twoCellAnchor>
  <xdr:twoCellAnchor>
    <xdr:from>
      <xdr:col>10</xdr:col>
      <xdr:colOff>123825</xdr:colOff>
      <xdr:row>93</xdr:row>
      <xdr:rowOff>123825</xdr:rowOff>
    </xdr:from>
    <xdr:to>
      <xdr:col>10</xdr:col>
      <xdr:colOff>466725</xdr:colOff>
      <xdr:row>95</xdr:row>
      <xdr:rowOff>76200</xdr:rowOff>
    </xdr:to>
    <xdr:sp macro="" textlink="">
      <xdr:nvSpPr>
        <xdr:cNvPr id="9282" name="Line 8"/>
        <xdr:cNvSpPr>
          <a:spLocks noChangeShapeType="1"/>
        </xdr:cNvSpPr>
      </xdr:nvSpPr>
      <xdr:spPr bwMode="auto">
        <a:xfrm>
          <a:off x="13296900" y="17773650"/>
          <a:ext cx="342900" cy="304800"/>
        </a:xfrm>
        <a:prstGeom prst="line">
          <a:avLst/>
        </a:prstGeom>
        <a:noFill/>
        <a:ln w="12700">
          <a:solidFill>
            <a:srgbClr val="FF0000"/>
          </a:solidFill>
          <a:round/>
          <a:headEnd/>
          <a:tailEnd/>
        </a:ln>
      </xdr:spPr>
    </xdr:sp>
    <xdr:clientData/>
  </xdr:twoCellAnchor>
  <xdr:twoCellAnchor>
    <xdr:from>
      <xdr:col>10</xdr:col>
      <xdr:colOff>104775</xdr:colOff>
      <xdr:row>93</xdr:row>
      <xdr:rowOff>114300</xdr:rowOff>
    </xdr:from>
    <xdr:to>
      <xdr:col>10</xdr:col>
      <xdr:colOff>466725</xdr:colOff>
      <xdr:row>95</xdr:row>
      <xdr:rowOff>85725</xdr:rowOff>
    </xdr:to>
    <xdr:sp macro="" textlink="">
      <xdr:nvSpPr>
        <xdr:cNvPr id="9283" name="Line 9"/>
        <xdr:cNvSpPr>
          <a:spLocks noChangeShapeType="1"/>
        </xdr:cNvSpPr>
      </xdr:nvSpPr>
      <xdr:spPr bwMode="auto">
        <a:xfrm flipH="1">
          <a:off x="13277850" y="17764125"/>
          <a:ext cx="361950" cy="323850"/>
        </a:xfrm>
        <a:prstGeom prst="line">
          <a:avLst/>
        </a:prstGeom>
        <a:noFill/>
        <a:ln w="12700">
          <a:solidFill>
            <a:srgbClr val="FF0000"/>
          </a:solidFill>
          <a:round/>
          <a:headEnd/>
          <a:tailEnd/>
        </a:ln>
      </xdr:spPr>
    </xdr:sp>
    <xdr:clientData/>
  </xdr:twoCellAnchor>
  <xdr:twoCellAnchor>
    <xdr:from>
      <xdr:col>18</xdr:col>
      <xdr:colOff>552450</xdr:colOff>
      <xdr:row>90</xdr:row>
      <xdr:rowOff>57150</xdr:rowOff>
    </xdr:from>
    <xdr:to>
      <xdr:col>23</xdr:col>
      <xdr:colOff>476250</xdr:colOff>
      <xdr:row>93</xdr:row>
      <xdr:rowOff>9525</xdr:rowOff>
    </xdr:to>
    <xdr:sp macro="" textlink="">
      <xdr:nvSpPr>
        <xdr:cNvPr id="9226" name="AutoShape 10"/>
        <xdr:cNvSpPr>
          <a:spLocks noChangeArrowheads="1"/>
        </xdr:cNvSpPr>
      </xdr:nvSpPr>
      <xdr:spPr bwMode="auto">
        <a:xfrm>
          <a:off x="18602325" y="17183100"/>
          <a:ext cx="2971800" cy="476250"/>
        </a:xfrm>
        <a:prstGeom prst="wedgeRectCallout">
          <a:avLst>
            <a:gd name="adj1" fmla="val -205769"/>
            <a:gd name="adj2" fmla="val 96000"/>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Voorstel alleen opnemen onder hoofdrubriek #9 op te nemen, Studie en opleiding.</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18</xdr:col>
      <xdr:colOff>571500</xdr:colOff>
      <xdr:row>86</xdr:row>
      <xdr:rowOff>76200</xdr:rowOff>
    </xdr:from>
    <xdr:to>
      <xdr:col>23</xdr:col>
      <xdr:colOff>495300</xdr:colOff>
      <xdr:row>89</xdr:row>
      <xdr:rowOff>57150</xdr:rowOff>
    </xdr:to>
    <xdr:sp macro="" textlink="">
      <xdr:nvSpPr>
        <xdr:cNvPr id="9227" name="AutoShape 11"/>
        <xdr:cNvSpPr>
          <a:spLocks noChangeArrowheads="1"/>
        </xdr:cNvSpPr>
      </xdr:nvSpPr>
      <xdr:spPr bwMode="auto">
        <a:xfrm>
          <a:off x="18621375" y="16535400"/>
          <a:ext cx="2971800" cy="485775"/>
        </a:xfrm>
        <a:prstGeom prst="wedgeRectCallout">
          <a:avLst>
            <a:gd name="adj1" fmla="val -209315"/>
            <a:gd name="adj2" fmla="val 54880"/>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Je zou contributies eigenlijk ook verwachten onder hoofdrubriek 9, Studie en opleiding, omdat ook de andere kostensoorten (36, 37, 38 en 39) logisch gezien ook onder hoofdrubriek 9 vallen. </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18</xdr:col>
      <xdr:colOff>419100</xdr:colOff>
      <xdr:row>97</xdr:row>
      <xdr:rowOff>76200</xdr:rowOff>
    </xdr:from>
    <xdr:to>
      <xdr:col>23</xdr:col>
      <xdr:colOff>342900</xdr:colOff>
      <xdr:row>100</xdr:row>
      <xdr:rowOff>28575</xdr:rowOff>
    </xdr:to>
    <xdr:sp macro="" textlink="">
      <xdr:nvSpPr>
        <xdr:cNvPr id="9228" name="AutoShape 12"/>
        <xdr:cNvSpPr>
          <a:spLocks noChangeArrowheads="1"/>
        </xdr:cNvSpPr>
      </xdr:nvSpPr>
      <xdr:spPr bwMode="auto">
        <a:xfrm>
          <a:off x="18468975" y="18402300"/>
          <a:ext cx="2971800" cy="476250"/>
        </a:xfrm>
        <a:prstGeom prst="wedgeRectCallout">
          <a:avLst>
            <a:gd name="adj1" fmla="val -79546"/>
            <a:gd name="adj2" fmla="val 85713"/>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Voorstel alleen opnemen onder hoofdrubriek #7 op te nemen, Representaties eigen personeel.</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10</xdr:col>
      <xdr:colOff>123825</xdr:colOff>
      <xdr:row>100</xdr:row>
      <xdr:rowOff>104775</xdr:rowOff>
    </xdr:from>
    <xdr:to>
      <xdr:col>10</xdr:col>
      <xdr:colOff>466725</xdr:colOff>
      <xdr:row>102</xdr:row>
      <xdr:rowOff>57150</xdr:rowOff>
    </xdr:to>
    <xdr:sp macro="" textlink="">
      <xdr:nvSpPr>
        <xdr:cNvPr id="9287" name="Line 13"/>
        <xdr:cNvSpPr>
          <a:spLocks noChangeShapeType="1"/>
        </xdr:cNvSpPr>
      </xdr:nvSpPr>
      <xdr:spPr bwMode="auto">
        <a:xfrm>
          <a:off x="13296900" y="18954750"/>
          <a:ext cx="342900" cy="304800"/>
        </a:xfrm>
        <a:prstGeom prst="line">
          <a:avLst/>
        </a:prstGeom>
        <a:noFill/>
        <a:ln w="12700">
          <a:solidFill>
            <a:srgbClr val="FF0000"/>
          </a:solidFill>
          <a:round/>
          <a:headEnd/>
          <a:tailEnd/>
        </a:ln>
      </xdr:spPr>
    </xdr:sp>
    <xdr:clientData/>
  </xdr:twoCellAnchor>
  <xdr:twoCellAnchor>
    <xdr:from>
      <xdr:col>10</xdr:col>
      <xdr:colOff>104775</xdr:colOff>
      <xdr:row>100</xdr:row>
      <xdr:rowOff>104775</xdr:rowOff>
    </xdr:from>
    <xdr:to>
      <xdr:col>10</xdr:col>
      <xdr:colOff>466725</xdr:colOff>
      <xdr:row>102</xdr:row>
      <xdr:rowOff>76200</xdr:rowOff>
    </xdr:to>
    <xdr:sp macro="" textlink="">
      <xdr:nvSpPr>
        <xdr:cNvPr id="9288" name="Line 14"/>
        <xdr:cNvSpPr>
          <a:spLocks noChangeShapeType="1"/>
        </xdr:cNvSpPr>
      </xdr:nvSpPr>
      <xdr:spPr bwMode="auto">
        <a:xfrm flipH="1">
          <a:off x="13277850" y="18954750"/>
          <a:ext cx="361950" cy="323850"/>
        </a:xfrm>
        <a:prstGeom prst="line">
          <a:avLst/>
        </a:prstGeom>
        <a:noFill/>
        <a:ln w="12700">
          <a:solidFill>
            <a:srgbClr val="FF0000"/>
          </a:solidFill>
          <a:round/>
          <a:headEnd/>
          <a:tailEnd/>
        </a:ln>
      </xdr:spPr>
    </xdr:sp>
    <xdr:clientData/>
  </xdr:twoCellAnchor>
  <xdr:twoCellAnchor>
    <xdr:from>
      <xdr:col>18</xdr:col>
      <xdr:colOff>419100</xdr:colOff>
      <xdr:row>100</xdr:row>
      <xdr:rowOff>152400</xdr:rowOff>
    </xdr:from>
    <xdr:to>
      <xdr:col>23</xdr:col>
      <xdr:colOff>342900</xdr:colOff>
      <xdr:row>103</xdr:row>
      <xdr:rowOff>114300</xdr:rowOff>
    </xdr:to>
    <xdr:sp macro="" textlink="">
      <xdr:nvSpPr>
        <xdr:cNvPr id="9231" name="AutoShape 15"/>
        <xdr:cNvSpPr>
          <a:spLocks noChangeArrowheads="1"/>
        </xdr:cNvSpPr>
      </xdr:nvSpPr>
      <xdr:spPr bwMode="auto">
        <a:xfrm>
          <a:off x="18468975" y="19002375"/>
          <a:ext cx="2971800" cy="485775"/>
        </a:xfrm>
        <a:prstGeom prst="wedgeRectCallout">
          <a:avLst>
            <a:gd name="adj1" fmla="val -76894"/>
            <a:gd name="adj2" fmla="val 15852"/>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Voorstel alleen opnemen onder hoofdrubriek #1 op te nemen, Toeslagen en vergoedingen. Daar komen ook al looncomponenten voor</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11</xdr:col>
      <xdr:colOff>133350</xdr:colOff>
      <xdr:row>101</xdr:row>
      <xdr:rowOff>114300</xdr:rowOff>
    </xdr:from>
    <xdr:to>
      <xdr:col>11</xdr:col>
      <xdr:colOff>476250</xdr:colOff>
      <xdr:row>103</xdr:row>
      <xdr:rowOff>66675</xdr:rowOff>
    </xdr:to>
    <xdr:sp macro="" textlink="">
      <xdr:nvSpPr>
        <xdr:cNvPr id="9290" name="Line 16"/>
        <xdr:cNvSpPr>
          <a:spLocks noChangeShapeType="1"/>
        </xdr:cNvSpPr>
      </xdr:nvSpPr>
      <xdr:spPr bwMode="auto">
        <a:xfrm>
          <a:off x="13916025" y="19135725"/>
          <a:ext cx="342900" cy="304800"/>
        </a:xfrm>
        <a:prstGeom prst="line">
          <a:avLst/>
        </a:prstGeom>
        <a:noFill/>
        <a:ln w="12700">
          <a:solidFill>
            <a:srgbClr val="FF0000"/>
          </a:solidFill>
          <a:round/>
          <a:headEnd/>
          <a:tailEnd/>
        </a:ln>
      </xdr:spPr>
    </xdr:sp>
    <xdr:clientData/>
  </xdr:twoCellAnchor>
  <xdr:twoCellAnchor>
    <xdr:from>
      <xdr:col>11</xdr:col>
      <xdr:colOff>114300</xdr:colOff>
      <xdr:row>101</xdr:row>
      <xdr:rowOff>104775</xdr:rowOff>
    </xdr:from>
    <xdr:to>
      <xdr:col>11</xdr:col>
      <xdr:colOff>476250</xdr:colOff>
      <xdr:row>103</xdr:row>
      <xdr:rowOff>76200</xdr:rowOff>
    </xdr:to>
    <xdr:sp macro="" textlink="">
      <xdr:nvSpPr>
        <xdr:cNvPr id="9291" name="Line 17"/>
        <xdr:cNvSpPr>
          <a:spLocks noChangeShapeType="1"/>
        </xdr:cNvSpPr>
      </xdr:nvSpPr>
      <xdr:spPr bwMode="auto">
        <a:xfrm flipH="1">
          <a:off x="13896975" y="19126200"/>
          <a:ext cx="361950" cy="323850"/>
        </a:xfrm>
        <a:prstGeom prst="line">
          <a:avLst/>
        </a:prstGeom>
        <a:noFill/>
        <a:ln w="12700">
          <a:solidFill>
            <a:srgbClr val="FF0000"/>
          </a:solidFill>
          <a:round/>
          <a:headEnd/>
          <a:tailEnd/>
        </a:ln>
      </xdr:spPr>
    </xdr:sp>
    <xdr:clientData/>
  </xdr:twoCellAnchor>
  <xdr:twoCellAnchor>
    <xdr:from>
      <xdr:col>16</xdr:col>
      <xdr:colOff>142875</xdr:colOff>
      <xdr:row>101</xdr:row>
      <xdr:rowOff>123825</xdr:rowOff>
    </xdr:from>
    <xdr:to>
      <xdr:col>16</xdr:col>
      <xdr:colOff>485775</xdr:colOff>
      <xdr:row>103</xdr:row>
      <xdr:rowOff>76200</xdr:rowOff>
    </xdr:to>
    <xdr:sp macro="" textlink="">
      <xdr:nvSpPr>
        <xdr:cNvPr id="9292" name="Line 18"/>
        <xdr:cNvSpPr>
          <a:spLocks noChangeShapeType="1"/>
        </xdr:cNvSpPr>
      </xdr:nvSpPr>
      <xdr:spPr bwMode="auto">
        <a:xfrm>
          <a:off x="16973550" y="19145250"/>
          <a:ext cx="342900" cy="304800"/>
        </a:xfrm>
        <a:prstGeom prst="line">
          <a:avLst/>
        </a:prstGeom>
        <a:noFill/>
        <a:ln w="12700">
          <a:solidFill>
            <a:srgbClr val="FF0000"/>
          </a:solidFill>
          <a:round/>
          <a:headEnd/>
          <a:tailEnd/>
        </a:ln>
      </xdr:spPr>
    </xdr:sp>
    <xdr:clientData/>
  </xdr:twoCellAnchor>
  <xdr:twoCellAnchor>
    <xdr:from>
      <xdr:col>16</xdr:col>
      <xdr:colOff>123825</xdr:colOff>
      <xdr:row>101</xdr:row>
      <xdr:rowOff>114300</xdr:rowOff>
    </xdr:from>
    <xdr:to>
      <xdr:col>16</xdr:col>
      <xdr:colOff>485775</xdr:colOff>
      <xdr:row>103</xdr:row>
      <xdr:rowOff>85725</xdr:rowOff>
    </xdr:to>
    <xdr:sp macro="" textlink="">
      <xdr:nvSpPr>
        <xdr:cNvPr id="9293" name="Line 19"/>
        <xdr:cNvSpPr>
          <a:spLocks noChangeShapeType="1"/>
        </xdr:cNvSpPr>
      </xdr:nvSpPr>
      <xdr:spPr bwMode="auto">
        <a:xfrm flipH="1">
          <a:off x="16954500" y="19135725"/>
          <a:ext cx="361950" cy="323850"/>
        </a:xfrm>
        <a:prstGeom prst="line">
          <a:avLst/>
        </a:prstGeom>
        <a:noFill/>
        <a:ln w="12700">
          <a:solidFill>
            <a:srgbClr val="FF0000"/>
          </a:solidFill>
          <a:round/>
          <a:headEnd/>
          <a:tailEnd/>
        </a:ln>
      </xdr:spPr>
    </xdr:sp>
    <xdr:clientData/>
  </xdr:twoCellAnchor>
  <xdr:twoCellAnchor>
    <xdr:from>
      <xdr:col>15</xdr:col>
      <xdr:colOff>57150</xdr:colOff>
      <xdr:row>104</xdr:row>
      <xdr:rowOff>66675</xdr:rowOff>
    </xdr:from>
    <xdr:to>
      <xdr:col>15</xdr:col>
      <xdr:colOff>561975</xdr:colOff>
      <xdr:row>104</xdr:row>
      <xdr:rowOff>66675</xdr:rowOff>
    </xdr:to>
    <xdr:sp macro="" textlink="">
      <xdr:nvSpPr>
        <xdr:cNvPr id="9294" name="Line 20"/>
        <xdr:cNvSpPr>
          <a:spLocks noChangeShapeType="1"/>
        </xdr:cNvSpPr>
      </xdr:nvSpPr>
      <xdr:spPr bwMode="auto">
        <a:xfrm>
          <a:off x="16278225" y="19611975"/>
          <a:ext cx="504825" cy="0"/>
        </a:xfrm>
        <a:prstGeom prst="line">
          <a:avLst/>
        </a:prstGeom>
        <a:noFill/>
        <a:ln w="12700">
          <a:solidFill>
            <a:srgbClr val="FF0000"/>
          </a:solidFill>
          <a:round/>
          <a:headEnd/>
          <a:tailEnd type="triangle" w="med" len="med"/>
        </a:ln>
      </xdr:spPr>
    </xdr:sp>
    <xdr:clientData/>
  </xdr:twoCellAnchor>
  <xdr:twoCellAnchor>
    <xdr:from>
      <xdr:col>18</xdr:col>
      <xdr:colOff>466725</xdr:colOff>
      <xdr:row>104</xdr:row>
      <xdr:rowOff>76200</xdr:rowOff>
    </xdr:from>
    <xdr:to>
      <xdr:col>23</xdr:col>
      <xdr:colOff>390525</xdr:colOff>
      <xdr:row>108</xdr:row>
      <xdr:rowOff>85725</xdr:rowOff>
    </xdr:to>
    <xdr:sp macro="" textlink="">
      <xdr:nvSpPr>
        <xdr:cNvPr id="9237" name="AutoShape 21"/>
        <xdr:cNvSpPr>
          <a:spLocks noChangeArrowheads="1"/>
        </xdr:cNvSpPr>
      </xdr:nvSpPr>
      <xdr:spPr bwMode="auto">
        <a:xfrm>
          <a:off x="18516600" y="19621500"/>
          <a:ext cx="2971800" cy="676275"/>
        </a:xfrm>
        <a:prstGeom prst="wedgeRectCallout">
          <a:avLst>
            <a:gd name="adj1" fmla="val -79167"/>
            <a:gd name="adj2" fmla="val -47144"/>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Voorstel verplaatsen naar hoofdrubriek hoofdrubriek #7 op te nemen, Representatie eigen personeel. Dan dan zijn de posrten verdeeld over allen hoofdrubriek 31 en #7. </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16</xdr:col>
      <xdr:colOff>171450</xdr:colOff>
      <xdr:row>104</xdr:row>
      <xdr:rowOff>123825</xdr:rowOff>
    </xdr:from>
    <xdr:to>
      <xdr:col>16</xdr:col>
      <xdr:colOff>514350</xdr:colOff>
      <xdr:row>106</xdr:row>
      <xdr:rowOff>85725</xdr:rowOff>
    </xdr:to>
    <xdr:sp macro="" textlink="">
      <xdr:nvSpPr>
        <xdr:cNvPr id="9296" name="Line 22"/>
        <xdr:cNvSpPr>
          <a:spLocks noChangeShapeType="1"/>
        </xdr:cNvSpPr>
      </xdr:nvSpPr>
      <xdr:spPr bwMode="auto">
        <a:xfrm>
          <a:off x="17002125" y="19669125"/>
          <a:ext cx="342900" cy="304800"/>
        </a:xfrm>
        <a:prstGeom prst="line">
          <a:avLst/>
        </a:prstGeom>
        <a:noFill/>
        <a:ln w="12700">
          <a:solidFill>
            <a:srgbClr val="FF0000"/>
          </a:solidFill>
          <a:round/>
          <a:headEnd/>
          <a:tailEnd/>
        </a:ln>
      </xdr:spPr>
    </xdr:sp>
    <xdr:clientData/>
  </xdr:twoCellAnchor>
  <xdr:twoCellAnchor>
    <xdr:from>
      <xdr:col>16</xdr:col>
      <xdr:colOff>152400</xdr:colOff>
      <xdr:row>104</xdr:row>
      <xdr:rowOff>114300</xdr:rowOff>
    </xdr:from>
    <xdr:to>
      <xdr:col>16</xdr:col>
      <xdr:colOff>514350</xdr:colOff>
      <xdr:row>106</xdr:row>
      <xdr:rowOff>95250</xdr:rowOff>
    </xdr:to>
    <xdr:sp macro="" textlink="">
      <xdr:nvSpPr>
        <xdr:cNvPr id="9297" name="Line 23"/>
        <xdr:cNvSpPr>
          <a:spLocks noChangeShapeType="1"/>
        </xdr:cNvSpPr>
      </xdr:nvSpPr>
      <xdr:spPr bwMode="auto">
        <a:xfrm flipH="1">
          <a:off x="16983075" y="19659600"/>
          <a:ext cx="361950" cy="323850"/>
        </a:xfrm>
        <a:prstGeom prst="line">
          <a:avLst/>
        </a:prstGeom>
        <a:noFill/>
        <a:ln w="12700">
          <a:solidFill>
            <a:srgbClr val="FF0000"/>
          </a:solidFill>
          <a:round/>
          <a:headEnd/>
          <a:tailEnd/>
        </a:ln>
      </xdr:spPr>
    </xdr:sp>
    <xdr:clientData/>
  </xdr:twoCellAnchor>
  <xdr:twoCellAnchor>
    <xdr:from>
      <xdr:col>18</xdr:col>
      <xdr:colOff>485775</xdr:colOff>
      <xdr:row>109</xdr:row>
      <xdr:rowOff>38100</xdr:rowOff>
    </xdr:from>
    <xdr:to>
      <xdr:col>23</xdr:col>
      <xdr:colOff>409575</xdr:colOff>
      <xdr:row>111</xdr:row>
      <xdr:rowOff>238125</xdr:rowOff>
    </xdr:to>
    <xdr:sp macro="" textlink="">
      <xdr:nvSpPr>
        <xdr:cNvPr id="9240" name="AutoShape 24"/>
        <xdr:cNvSpPr>
          <a:spLocks noChangeArrowheads="1"/>
        </xdr:cNvSpPr>
      </xdr:nvSpPr>
      <xdr:spPr bwMode="auto">
        <a:xfrm>
          <a:off x="18535650" y="20431125"/>
          <a:ext cx="2971800" cy="523875"/>
        </a:xfrm>
        <a:prstGeom prst="wedgeRectCallout">
          <a:avLst>
            <a:gd name="adj1" fmla="val -96153"/>
            <a:gd name="adj2" fmla="val -139093"/>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Voorstel alleen opnemen onder hoofdrubriek #1 op te nemen, Toeslagen en vergoedingen. Daar komen ook al looncomponenten voor</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18</xdr:col>
      <xdr:colOff>142875</xdr:colOff>
      <xdr:row>123</xdr:row>
      <xdr:rowOff>152400</xdr:rowOff>
    </xdr:from>
    <xdr:to>
      <xdr:col>23</xdr:col>
      <xdr:colOff>66675</xdr:colOff>
      <xdr:row>127</xdr:row>
      <xdr:rowOff>219075</xdr:rowOff>
    </xdr:to>
    <xdr:sp macro="" textlink="">
      <xdr:nvSpPr>
        <xdr:cNvPr id="9241" name="AutoShape 25"/>
        <xdr:cNvSpPr>
          <a:spLocks noChangeArrowheads="1"/>
        </xdr:cNvSpPr>
      </xdr:nvSpPr>
      <xdr:spPr bwMode="auto">
        <a:xfrm>
          <a:off x="18192750" y="23202900"/>
          <a:ext cx="2971800" cy="790575"/>
        </a:xfrm>
        <a:prstGeom prst="wedgeRectCallout">
          <a:avLst>
            <a:gd name="adj1" fmla="val -174361"/>
            <a:gd name="adj2" fmla="val 72894"/>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Voorstel alleen opnemen onder hoofdrubriek #2 op te nemen, Gratificaties. Klinkt logischer. Er zijn wel al looncomponenten toebedeeld aan 66 en nu onder hoofdrubriek #1 geplaatst. </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10</xdr:col>
      <xdr:colOff>133350</xdr:colOff>
      <xdr:row>127</xdr:row>
      <xdr:rowOff>266700</xdr:rowOff>
    </xdr:from>
    <xdr:to>
      <xdr:col>10</xdr:col>
      <xdr:colOff>476250</xdr:colOff>
      <xdr:row>129</xdr:row>
      <xdr:rowOff>66675</xdr:rowOff>
    </xdr:to>
    <xdr:sp macro="" textlink="">
      <xdr:nvSpPr>
        <xdr:cNvPr id="9300" name="Line 26"/>
        <xdr:cNvSpPr>
          <a:spLocks noChangeShapeType="1"/>
        </xdr:cNvSpPr>
      </xdr:nvSpPr>
      <xdr:spPr bwMode="auto">
        <a:xfrm>
          <a:off x="13306425" y="24041100"/>
          <a:ext cx="342900" cy="304800"/>
        </a:xfrm>
        <a:prstGeom prst="line">
          <a:avLst/>
        </a:prstGeom>
        <a:noFill/>
        <a:ln w="12700">
          <a:solidFill>
            <a:srgbClr val="FF0000"/>
          </a:solidFill>
          <a:round/>
          <a:headEnd/>
          <a:tailEnd/>
        </a:ln>
      </xdr:spPr>
    </xdr:sp>
    <xdr:clientData/>
  </xdr:twoCellAnchor>
  <xdr:twoCellAnchor>
    <xdr:from>
      <xdr:col>10</xdr:col>
      <xdr:colOff>114300</xdr:colOff>
      <xdr:row>127</xdr:row>
      <xdr:rowOff>257175</xdr:rowOff>
    </xdr:from>
    <xdr:to>
      <xdr:col>10</xdr:col>
      <xdr:colOff>476250</xdr:colOff>
      <xdr:row>129</xdr:row>
      <xdr:rowOff>76200</xdr:rowOff>
    </xdr:to>
    <xdr:sp macro="" textlink="">
      <xdr:nvSpPr>
        <xdr:cNvPr id="9301" name="Line 27"/>
        <xdr:cNvSpPr>
          <a:spLocks noChangeShapeType="1"/>
        </xdr:cNvSpPr>
      </xdr:nvSpPr>
      <xdr:spPr bwMode="auto">
        <a:xfrm flipH="1">
          <a:off x="13287375" y="24031575"/>
          <a:ext cx="361950" cy="323850"/>
        </a:xfrm>
        <a:prstGeom prst="line">
          <a:avLst/>
        </a:prstGeom>
        <a:noFill/>
        <a:ln w="12700">
          <a:solidFill>
            <a:srgbClr val="FF0000"/>
          </a:solidFill>
          <a:round/>
          <a:headEnd/>
          <a:tailEnd/>
        </a:ln>
      </xdr:spPr>
    </xdr:sp>
    <xdr:clientData/>
  </xdr:twoCellAnchor>
  <xdr:twoCellAnchor>
    <xdr:from>
      <xdr:col>20</xdr:col>
      <xdr:colOff>152400</xdr:colOff>
      <xdr:row>129</xdr:row>
      <xdr:rowOff>104775</xdr:rowOff>
    </xdr:from>
    <xdr:to>
      <xdr:col>25</xdr:col>
      <xdr:colOff>76200</xdr:colOff>
      <xdr:row>132</xdr:row>
      <xdr:rowOff>57150</xdr:rowOff>
    </xdr:to>
    <xdr:sp macro="" textlink="">
      <xdr:nvSpPr>
        <xdr:cNvPr id="9244" name="AutoShape 28"/>
        <xdr:cNvSpPr>
          <a:spLocks noChangeArrowheads="1"/>
        </xdr:cNvSpPr>
      </xdr:nvSpPr>
      <xdr:spPr bwMode="auto">
        <a:xfrm>
          <a:off x="19421475" y="24384000"/>
          <a:ext cx="2971800" cy="476250"/>
        </a:xfrm>
        <a:prstGeom prst="wedgeRectCallout">
          <a:avLst>
            <a:gd name="adj1" fmla="val -70514"/>
            <a:gd name="adj2" fmla="val 130000"/>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Kostensoort #72 is eigenlijk het enige "putje" dat met verdedigbaar recht onder alle hoofdrubrieken kan worden geplaatst.</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10</xdr:col>
      <xdr:colOff>142875</xdr:colOff>
      <xdr:row>70</xdr:row>
      <xdr:rowOff>114300</xdr:rowOff>
    </xdr:from>
    <xdr:to>
      <xdr:col>10</xdr:col>
      <xdr:colOff>485775</xdr:colOff>
      <xdr:row>72</xdr:row>
      <xdr:rowOff>47625</xdr:rowOff>
    </xdr:to>
    <xdr:sp macro="" textlink="">
      <xdr:nvSpPr>
        <xdr:cNvPr id="9303" name="Line 29"/>
        <xdr:cNvSpPr>
          <a:spLocks noChangeShapeType="1"/>
        </xdr:cNvSpPr>
      </xdr:nvSpPr>
      <xdr:spPr bwMode="auto">
        <a:xfrm>
          <a:off x="13315950" y="13620750"/>
          <a:ext cx="342900" cy="304800"/>
        </a:xfrm>
        <a:prstGeom prst="line">
          <a:avLst/>
        </a:prstGeom>
        <a:noFill/>
        <a:ln w="12700">
          <a:solidFill>
            <a:srgbClr val="FF0000"/>
          </a:solidFill>
          <a:round/>
          <a:headEnd/>
          <a:tailEnd/>
        </a:ln>
      </xdr:spPr>
    </xdr:sp>
    <xdr:clientData/>
  </xdr:twoCellAnchor>
  <xdr:twoCellAnchor>
    <xdr:from>
      <xdr:col>10</xdr:col>
      <xdr:colOff>123825</xdr:colOff>
      <xdr:row>70</xdr:row>
      <xdr:rowOff>104775</xdr:rowOff>
    </xdr:from>
    <xdr:to>
      <xdr:col>10</xdr:col>
      <xdr:colOff>485775</xdr:colOff>
      <xdr:row>72</xdr:row>
      <xdr:rowOff>57150</xdr:rowOff>
    </xdr:to>
    <xdr:sp macro="" textlink="">
      <xdr:nvSpPr>
        <xdr:cNvPr id="9304" name="Line 30"/>
        <xdr:cNvSpPr>
          <a:spLocks noChangeShapeType="1"/>
        </xdr:cNvSpPr>
      </xdr:nvSpPr>
      <xdr:spPr bwMode="auto">
        <a:xfrm flipH="1">
          <a:off x="13296900" y="13611225"/>
          <a:ext cx="361950" cy="323850"/>
        </a:xfrm>
        <a:prstGeom prst="line">
          <a:avLst/>
        </a:prstGeom>
        <a:noFill/>
        <a:ln w="12700">
          <a:solidFill>
            <a:srgbClr val="FF0000"/>
          </a:solidFill>
          <a:round/>
          <a:headEnd/>
          <a:tailEnd/>
        </a:ln>
      </xdr:spPr>
    </xdr:sp>
    <xdr:clientData/>
  </xdr:twoCellAnchor>
  <xdr:twoCellAnchor>
    <xdr:from>
      <xdr:col>11</xdr:col>
      <xdr:colOff>123825</xdr:colOff>
      <xdr:row>71</xdr:row>
      <xdr:rowOff>104775</xdr:rowOff>
    </xdr:from>
    <xdr:to>
      <xdr:col>15</xdr:col>
      <xdr:colOff>504825</xdr:colOff>
      <xdr:row>71</xdr:row>
      <xdr:rowOff>104775</xdr:rowOff>
    </xdr:to>
    <xdr:sp macro="" textlink="">
      <xdr:nvSpPr>
        <xdr:cNvPr id="9305" name="Line 31"/>
        <xdr:cNvSpPr>
          <a:spLocks noChangeShapeType="1"/>
        </xdr:cNvSpPr>
      </xdr:nvSpPr>
      <xdr:spPr bwMode="auto">
        <a:xfrm>
          <a:off x="13906500" y="13782675"/>
          <a:ext cx="2819400" cy="0"/>
        </a:xfrm>
        <a:prstGeom prst="line">
          <a:avLst/>
        </a:prstGeom>
        <a:noFill/>
        <a:ln w="12700">
          <a:solidFill>
            <a:srgbClr val="FF0000"/>
          </a:solidFill>
          <a:round/>
          <a:headEnd/>
          <a:tailEnd type="triangle" w="med" len="med"/>
        </a:ln>
      </xdr:spPr>
    </xdr:sp>
    <xdr:clientData/>
  </xdr:twoCellAnchor>
  <xdr:twoCellAnchor>
    <xdr:from>
      <xdr:col>10</xdr:col>
      <xdr:colOff>142875</xdr:colOff>
      <xdr:row>77</xdr:row>
      <xdr:rowOff>114300</xdr:rowOff>
    </xdr:from>
    <xdr:to>
      <xdr:col>10</xdr:col>
      <xdr:colOff>485775</xdr:colOff>
      <xdr:row>79</xdr:row>
      <xdr:rowOff>76200</xdr:rowOff>
    </xdr:to>
    <xdr:sp macro="" textlink="">
      <xdr:nvSpPr>
        <xdr:cNvPr id="9306" name="Line 32"/>
        <xdr:cNvSpPr>
          <a:spLocks noChangeShapeType="1"/>
        </xdr:cNvSpPr>
      </xdr:nvSpPr>
      <xdr:spPr bwMode="auto">
        <a:xfrm>
          <a:off x="13315950" y="15039975"/>
          <a:ext cx="342900" cy="304800"/>
        </a:xfrm>
        <a:prstGeom prst="line">
          <a:avLst/>
        </a:prstGeom>
        <a:noFill/>
        <a:ln w="12700">
          <a:solidFill>
            <a:srgbClr val="FF0000"/>
          </a:solidFill>
          <a:round/>
          <a:headEnd/>
          <a:tailEnd/>
        </a:ln>
      </xdr:spPr>
    </xdr:sp>
    <xdr:clientData/>
  </xdr:twoCellAnchor>
  <xdr:twoCellAnchor>
    <xdr:from>
      <xdr:col>10</xdr:col>
      <xdr:colOff>123825</xdr:colOff>
      <xdr:row>77</xdr:row>
      <xdr:rowOff>104775</xdr:rowOff>
    </xdr:from>
    <xdr:to>
      <xdr:col>10</xdr:col>
      <xdr:colOff>485775</xdr:colOff>
      <xdr:row>79</xdr:row>
      <xdr:rowOff>85725</xdr:rowOff>
    </xdr:to>
    <xdr:sp macro="" textlink="">
      <xdr:nvSpPr>
        <xdr:cNvPr id="9307" name="Line 33"/>
        <xdr:cNvSpPr>
          <a:spLocks noChangeShapeType="1"/>
        </xdr:cNvSpPr>
      </xdr:nvSpPr>
      <xdr:spPr bwMode="auto">
        <a:xfrm flipH="1">
          <a:off x="13296900" y="15030450"/>
          <a:ext cx="361950" cy="323850"/>
        </a:xfrm>
        <a:prstGeom prst="line">
          <a:avLst/>
        </a:prstGeom>
        <a:noFill/>
        <a:ln w="12700">
          <a:solidFill>
            <a:srgbClr val="FF0000"/>
          </a:solidFill>
          <a:round/>
          <a:headEnd/>
          <a:tailEnd/>
        </a:ln>
      </xdr:spPr>
    </xdr:sp>
    <xdr:clientData/>
  </xdr:twoCellAnchor>
  <xdr:twoCellAnchor>
    <xdr:from>
      <xdr:col>13</xdr:col>
      <xdr:colOff>142875</xdr:colOff>
      <xdr:row>77</xdr:row>
      <xdr:rowOff>114300</xdr:rowOff>
    </xdr:from>
    <xdr:to>
      <xdr:col>13</xdr:col>
      <xdr:colOff>485775</xdr:colOff>
      <xdr:row>79</xdr:row>
      <xdr:rowOff>76200</xdr:rowOff>
    </xdr:to>
    <xdr:sp macro="" textlink="">
      <xdr:nvSpPr>
        <xdr:cNvPr id="9308" name="Line 34"/>
        <xdr:cNvSpPr>
          <a:spLocks noChangeShapeType="1"/>
        </xdr:cNvSpPr>
      </xdr:nvSpPr>
      <xdr:spPr bwMode="auto">
        <a:xfrm>
          <a:off x="15144750" y="15039975"/>
          <a:ext cx="342900" cy="304800"/>
        </a:xfrm>
        <a:prstGeom prst="line">
          <a:avLst/>
        </a:prstGeom>
        <a:noFill/>
        <a:ln w="12700">
          <a:solidFill>
            <a:srgbClr val="FF0000"/>
          </a:solidFill>
          <a:round/>
          <a:headEnd/>
          <a:tailEnd/>
        </a:ln>
      </xdr:spPr>
    </xdr:sp>
    <xdr:clientData/>
  </xdr:twoCellAnchor>
  <xdr:twoCellAnchor>
    <xdr:from>
      <xdr:col>13</xdr:col>
      <xdr:colOff>123825</xdr:colOff>
      <xdr:row>77</xdr:row>
      <xdr:rowOff>104775</xdr:rowOff>
    </xdr:from>
    <xdr:to>
      <xdr:col>13</xdr:col>
      <xdr:colOff>485775</xdr:colOff>
      <xdr:row>79</xdr:row>
      <xdr:rowOff>85725</xdr:rowOff>
    </xdr:to>
    <xdr:sp macro="" textlink="">
      <xdr:nvSpPr>
        <xdr:cNvPr id="9309" name="Line 35"/>
        <xdr:cNvSpPr>
          <a:spLocks noChangeShapeType="1"/>
        </xdr:cNvSpPr>
      </xdr:nvSpPr>
      <xdr:spPr bwMode="auto">
        <a:xfrm flipH="1">
          <a:off x="15125700" y="15030450"/>
          <a:ext cx="361950" cy="323850"/>
        </a:xfrm>
        <a:prstGeom prst="line">
          <a:avLst/>
        </a:prstGeom>
        <a:noFill/>
        <a:ln w="12700">
          <a:solidFill>
            <a:srgbClr val="FF0000"/>
          </a:solidFill>
          <a:round/>
          <a:headEnd/>
          <a:tailEnd/>
        </a:ln>
      </xdr:spPr>
    </xdr:sp>
    <xdr:clientData/>
  </xdr:twoCellAnchor>
  <xdr:twoCellAnchor>
    <xdr:from>
      <xdr:col>19</xdr:col>
      <xdr:colOff>19050</xdr:colOff>
      <xdr:row>68</xdr:row>
      <xdr:rowOff>104775</xdr:rowOff>
    </xdr:from>
    <xdr:to>
      <xdr:col>23</xdr:col>
      <xdr:colOff>552450</xdr:colOff>
      <xdr:row>70</xdr:row>
      <xdr:rowOff>76200</xdr:rowOff>
    </xdr:to>
    <xdr:sp macro="" textlink="">
      <xdr:nvSpPr>
        <xdr:cNvPr id="9252" name="AutoShape 36"/>
        <xdr:cNvSpPr>
          <a:spLocks noChangeArrowheads="1"/>
        </xdr:cNvSpPr>
      </xdr:nvSpPr>
      <xdr:spPr bwMode="auto">
        <a:xfrm>
          <a:off x="18678525" y="13106400"/>
          <a:ext cx="2971800" cy="476250"/>
        </a:xfrm>
        <a:prstGeom prst="wedgeRectCallout">
          <a:avLst>
            <a:gd name="adj1" fmla="val -211597"/>
            <a:gd name="adj2" fmla="val 59301"/>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19</xdr:col>
      <xdr:colOff>19050</xdr:colOff>
      <xdr:row>67</xdr:row>
      <xdr:rowOff>104775</xdr:rowOff>
    </xdr:from>
    <xdr:to>
      <xdr:col>23</xdr:col>
      <xdr:colOff>552450</xdr:colOff>
      <xdr:row>70</xdr:row>
      <xdr:rowOff>76200</xdr:rowOff>
    </xdr:to>
    <xdr:sp macro="" textlink="">
      <xdr:nvSpPr>
        <xdr:cNvPr id="9253" name="AutoShape 37"/>
        <xdr:cNvSpPr>
          <a:spLocks noChangeArrowheads="1"/>
        </xdr:cNvSpPr>
      </xdr:nvSpPr>
      <xdr:spPr bwMode="auto">
        <a:xfrm>
          <a:off x="18678525" y="12915900"/>
          <a:ext cx="2971800" cy="666750"/>
        </a:xfrm>
        <a:prstGeom prst="wedgeRectCallout">
          <a:avLst>
            <a:gd name="adj1" fmla="val -118588"/>
            <a:gd name="adj2" fmla="val 264287"/>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Het lijkt logischer om kostesoort #21, #24 en #28 alle drie te plaatsen onder hoofdrubriek 7, Representatie eigen personeel. Er zijn nog geen looncomponenten gekoppeld aan deze kostensoorten. </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19</xdr:col>
      <xdr:colOff>552450</xdr:colOff>
      <xdr:row>50</xdr:row>
      <xdr:rowOff>57150</xdr:rowOff>
    </xdr:from>
    <xdr:to>
      <xdr:col>24</xdr:col>
      <xdr:colOff>476250</xdr:colOff>
      <xdr:row>52</xdr:row>
      <xdr:rowOff>152400</xdr:rowOff>
    </xdr:to>
    <xdr:sp macro="" textlink="">
      <xdr:nvSpPr>
        <xdr:cNvPr id="9254" name="AutoShape 38"/>
        <xdr:cNvSpPr>
          <a:spLocks noChangeArrowheads="1"/>
        </xdr:cNvSpPr>
      </xdr:nvSpPr>
      <xdr:spPr bwMode="auto">
        <a:xfrm>
          <a:off x="19211925" y="9163050"/>
          <a:ext cx="2971800" cy="476250"/>
        </a:xfrm>
        <a:prstGeom prst="wedgeRectCallout">
          <a:avLst>
            <a:gd name="adj1" fmla="val -170833"/>
            <a:gd name="adj2" fmla="val 45347"/>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Voorstel alleen opnemen onder hoofdrubriek #1 op te nemen, Toeslagen en vergoedingen.</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12</xdr:col>
      <xdr:colOff>142875</xdr:colOff>
      <xdr:row>51</xdr:row>
      <xdr:rowOff>114300</xdr:rowOff>
    </xdr:from>
    <xdr:to>
      <xdr:col>12</xdr:col>
      <xdr:colOff>485775</xdr:colOff>
      <xdr:row>52</xdr:row>
      <xdr:rowOff>219075</xdr:rowOff>
    </xdr:to>
    <xdr:sp macro="" textlink="">
      <xdr:nvSpPr>
        <xdr:cNvPr id="9313" name="Line 39"/>
        <xdr:cNvSpPr>
          <a:spLocks noChangeShapeType="1"/>
        </xdr:cNvSpPr>
      </xdr:nvSpPr>
      <xdr:spPr bwMode="auto">
        <a:xfrm>
          <a:off x="14535150" y="9401175"/>
          <a:ext cx="342900" cy="304800"/>
        </a:xfrm>
        <a:prstGeom prst="line">
          <a:avLst/>
        </a:prstGeom>
        <a:noFill/>
        <a:ln w="12700">
          <a:solidFill>
            <a:srgbClr val="FF0000"/>
          </a:solidFill>
          <a:round/>
          <a:headEnd/>
          <a:tailEnd/>
        </a:ln>
      </xdr:spPr>
    </xdr:sp>
    <xdr:clientData/>
  </xdr:twoCellAnchor>
  <xdr:twoCellAnchor>
    <xdr:from>
      <xdr:col>12</xdr:col>
      <xdr:colOff>123825</xdr:colOff>
      <xdr:row>51</xdr:row>
      <xdr:rowOff>104775</xdr:rowOff>
    </xdr:from>
    <xdr:to>
      <xdr:col>12</xdr:col>
      <xdr:colOff>485775</xdr:colOff>
      <xdr:row>52</xdr:row>
      <xdr:rowOff>228600</xdr:rowOff>
    </xdr:to>
    <xdr:sp macro="" textlink="">
      <xdr:nvSpPr>
        <xdr:cNvPr id="9314" name="Line 40"/>
        <xdr:cNvSpPr>
          <a:spLocks noChangeShapeType="1"/>
        </xdr:cNvSpPr>
      </xdr:nvSpPr>
      <xdr:spPr bwMode="auto">
        <a:xfrm flipH="1">
          <a:off x="14516100" y="9391650"/>
          <a:ext cx="361950" cy="323850"/>
        </a:xfrm>
        <a:prstGeom prst="line">
          <a:avLst/>
        </a:prstGeom>
        <a:noFill/>
        <a:ln w="12700">
          <a:solidFill>
            <a:srgbClr val="FF0000"/>
          </a:solidFill>
          <a:round/>
          <a:headEnd/>
          <a:tailEnd/>
        </a:ln>
      </xdr:spPr>
    </xdr:sp>
    <xdr:clientData/>
  </xdr:twoCellAnchor>
  <xdr:twoCellAnchor>
    <xdr:from>
      <xdr:col>13</xdr:col>
      <xdr:colOff>142875</xdr:colOff>
      <xdr:row>51</xdr:row>
      <xdr:rowOff>114300</xdr:rowOff>
    </xdr:from>
    <xdr:to>
      <xdr:col>13</xdr:col>
      <xdr:colOff>485775</xdr:colOff>
      <xdr:row>52</xdr:row>
      <xdr:rowOff>219075</xdr:rowOff>
    </xdr:to>
    <xdr:sp macro="" textlink="">
      <xdr:nvSpPr>
        <xdr:cNvPr id="9315" name="Line 41"/>
        <xdr:cNvSpPr>
          <a:spLocks noChangeShapeType="1"/>
        </xdr:cNvSpPr>
      </xdr:nvSpPr>
      <xdr:spPr bwMode="auto">
        <a:xfrm>
          <a:off x="15144750" y="9401175"/>
          <a:ext cx="342900" cy="304800"/>
        </a:xfrm>
        <a:prstGeom prst="line">
          <a:avLst/>
        </a:prstGeom>
        <a:noFill/>
        <a:ln w="12700">
          <a:solidFill>
            <a:srgbClr val="FF0000"/>
          </a:solidFill>
          <a:round/>
          <a:headEnd/>
          <a:tailEnd/>
        </a:ln>
      </xdr:spPr>
    </xdr:sp>
    <xdr:clientData/>
  </xdr:twoCellAnchor>
  <xdr:twoCellAnchor>
    <xdr:from>
      <xdr:col>13</xdr:col>
      <xdr:colOff>123825</xdr:colOff>
      <xdr:row>51</xdr:row>
      <xdr:rowOff>104775</xdr:rowOff>
    </xdr:from>
    <xdr:to>
      <xdr:col>13</xdr:col>
      <xdr:colOff>485775</xdr:colOff>
      <xdr:row>52</xdr:row>
      <xdr:rowOff>228600</xdr:rowOff>
    </xdr:to>
    <xdr:sp macro="" textlink="">
      <xdr:nvSpPr>
        <xdr:cNvPr id="9316" name="Line 42"/>
        <xdr:cNvSpPr>
          <a:spLocks noChangeShapeType="1"/>
        </xdr:cNvSpPr>
      </xdr:nvSpPr>
      <xdr:spPr bwMode="auto">
        <a:xfrm flipH="1">
          <a:off x="15125700" y="9391650"/>
          <a:ext cx="361950" cy="323850"/>
        </a:xfrm>
        <a:prstGeom prst="line">
          <a:avLst/>
        </a:prstGeom>
        <a:noFill/>
        <a:ln w="12700">
          <a:solidFill>
            <a:srgbClr val="FF0000"/>
          </a:solidFill>
          <a:round/>
          <a:headEnd/>
          <a:tailEnd/>
        </a:ln>
      </xdr:spPr>
    </xdr:sp>
    <xdr:clientData/>
  </xdr:twoCellAnchor>
  <xdr:twoCellAnchor>
    <xdr:from>
      <xdr:col>10</xdr:col>
      <xdr:colOff>142875</xdr:colOff>
      <xdr:row>81</xdr:row>
      <xdr:rowOff>114300</xdr:rowOff>
    </xdr:from>
    <xdr:to>
      <xdr:col>10</xdr:col>
      <xdr:colOff>485775</xdr:colOff>
      <xdr:row>83</xdr:row>
      <xdr:rowOff>76200</xdr:rowOff>
    </xdr:to>
    <xdr:sp macro="" textlink="">
      <xdr:nvSpPr>
        <xdr:cNvPr id="9317" name="Line 45"/>
        <xdr:cNvSpPr>
          <a:spLocks noChangeShapeType="1"/>
        </xdr:cNvSpPr>
      </xdr:nvSpPr>
      <xdr:spPr bwMode="auto">
        <a:xfrm>
          <a:off x="13315950" y="15706725"/>
          <a:ext cx="342900" cy="304800"/>
        </a:xfrm>
        <a:prstGeom prst="line">
          <a:avLst/>
        </a:prstGeom>
        <a:noFill/>
        <a:ln w="12700">
          <a:solidFill>
            <a:srgbClr val="FF0000"/>
          </a:solidFill>
          <a:round/>
          <a:headEnd/>
          <a:tailEnd/>
        </a:ln>
      </xdr:spPr>
    </xdr:sp>
    <xdr:clientData/>
  </xdr:twoCellAnchor>
  <xdr:twoCellAnchor>
    <xdr:from>
      <xdr:col>10</xdr:col>
      <xdr:colOff>123825</xdr:colOff>
      <xdr:row>81</xdr:row>
      <xdr:rowOff>104775</xdr:rowOff>
    </xdr:from>
    <xdr:to>
      <xdr:col>10</xdr:col>
      <xdr:colOff>485775</xdr:colOff>
      <xdr:row>83</xdr:row>
      <xdr:rowOff>85725</xdr:rowOff>
    </xdr:to>
    <xdr:sp macro="" textlink="">
      <xdr:nvSpPr>
        <xdr:cNvPr id="9318" name="Line 46"/>
        <xdr:cNvSpPr>
          <a:spLocks noChangeShapeType="1"/>
        </xdr:cNvSpPr>
      </xdr:nvSpPr>
      <xdr:spPr bwMode="auto">
        <a:xfrm flipH="1">
          <a:off x="13296900" y="15697200"/>
          <a:ext cx="361950" cy="323850"/>
        </a:xfrm>
        <a:prstGeom prst="line">
          <a:avLst/>
        </a:prstGeom>
        <a:noFill/>
        <a:ln w="12700">
          <a:solidFill>
            <a:srgbClr val="FF0000"/>
          </a:solidFill>
          <a:round/>
          <a:headEnd/>
          <a:tailEnd/>
        </a:ln>
      </xdr:spPr>
    </xdr:sp>
    <xdr:clientData/>
  </xdr:twoCellAnchor>
  <xdr:twoCellAnchor>
    <xdr:from>
      <xdr:col>11</xdr:col>
      <xdr:colOff>104775</xdr:colOff>
      <xdr:row>82</xdr:row>
      <xdr:rowOff>76200</xdr:rowOff>
    </xdr:from>
    <xdr:to>
      <xdr:col>12</xdr:col>
      <xdr:colOff>438150</xdr:colOff>
      <xdr:row>82</xdr:row>
      <xdr:rowOff>76200</xdr:rowOff>
    </xdr:to>
    <xdr:sp macro="" textlink="">
      <xdr:nvSpPr>
        <xdr:cNvPr id="9319" name="Line 47"/>
        <xdr:cNvSpPr>
          <a:spLocks noChangeShapeType="1"/>
        </xdr:cNvSpPr>
      </xdr:nvSpPr>
      <xdr:spPr bwMode="auto">
        <a:xfrm>
          <a:off x="13887450" y="15840075"/>
          <a:ext cx="942975" cy="0"/>
        </a:xfrm>
        <a:prstGeom prst="line">
          <a:avLst/>
        </a:prstGeom>
        <a:noFill/>
        <a:ln w="12700">
          <a:solidFill>
            <a:srgbClr val="FF0000"/>
          </a:solidFill>
          <a:round/>
          <a:headEnd/>
          <a:tailEnd type="triangle" w="med" len="med"/>
        </a:ln>
      </xdr:spPr>
    </xdr:sp>
    <xdr:clientData/>
  </xdr:twoCellAnchor>
  <xdr:twoCellAnchor>
    <xdr:from>
      <xdr:col>14</xdr:col>
      <xdr:colOff>76200</xdr:colOff>
      <xdr:row>82</xdr:row>
      <xdr:rowOff>85725</xdr:rowOff>
    </xdr:from>
    <xdr:to>
      <xdr:col>17</xdr:col>
      <xdr:colOff>19050</xdr:colOff>
      <xdr:row>82</xdr:row>
      <xdr:rowOff>85725</xdr:rowOff>
    </xdr:to>
    <xdr:sp macro="" textlink="">
      <xdr:nvSpPr>
        <xdr:cNvPr id="9320" name="Line 48"/>
        <xdr:cNvSpPr>
          <a:spLocks noChangeShapeType="1"/>
        </xdr:cNvSpPr>
      </xdr:nvSpPr>
      <xdr:spPr bwMode="auto">
        <a:xfrm flipH="1" flipV="1">
          <a:off x="15687675" y="15849600"/>
          <a:ext cx="1771650" cy="0"/>
        </a:xfrm>
        <a:prstGeom prst="line">
          <a:avLst/>
        </a:prstGeom>
        <a:noFill/>
        <a:ln w="12700">
          <a:solidFill>
            <a:srgbClr val="FF0000"/>
          </a:solidFill>
          <a:round/>
          <a:headEnd/>
          <a:tailEnd type="triangle" w="med" len="med"/>
        </a:ln>
      </xdr:spPr>
    </xdr:sp>
    <xdr:clientData/>
  </xdr:twoCellAnchor>
  <xdr:twoCellAnchor>
    <xdr:from>
      <xdr:col>10</xdr:col>
      <xdr:colOff>142875</xdr:colOff>
      <xdr:row>83</xdr:row>
      <xdr:rowOff>114300</xdr:rowOff>
    </xdr:from>
    <xdr:to>
      <xdr:col>10</xdr:col>
      <xdr:colOff>485775</xdr:colOff>
      <xdr:row>85</xdr:row>
      <xdr:rowOff>57150</xdr:rowOff>
    </xdr:to>
    <xdr:sp macro="" textlink="">
      <xdr:nvSpPr>
        <xdr:cNvPr id="9321" name="Line 49"/>
        <xdr:cNvSpPr>
          <a:spLocks noChangeShapeType="1"/>
        </xdr:cNvSpPr>
      </xdr:nvSpPr>
      <xdr:spPr bwMode="auto">
        <a:xfrm>
          <a:off x="13315950" y="16049625"/>
          <a:ext cx="342900" cy="304800"/>
        </a:xfrm>
        <a:prstGeom prst="line">
          <a:avLst/>
        </a:prstGeom>
        <a:noFill/>
        <a:ln w="12700">
          <a:solidFill>
            <a:srgbClr val="FF0000"/>
          </a:solidFill>
          <a:round/>
          <a:headEnd/>
          <a:tailEnd/>
        </a:ln>
      </xdr:spPr>
    </xdr:sp>
    <xdr:clientData/>
  </xdr:twoCellAnchor>
  <xdr:twoCellAnchor>
    <xdr:from>
      <xdr:col>10</xdr:col>
      <xdr:colOff>123825</xdr:colOff>
      <xdr:row>83</xdr:row>
      <xdr:rowOff>104775</xdr:rowOff>
    </xdr:from>
    <xdr:to>
      <xdr:col>10</xdr:col>
      <xdr:colOff>485775</xdr:colOff>
      <xdr:row>85</xdr:row>
      <xdr:rowOff>66675</xdr:rowOff>
    </xdr:to>
    <xdr:sp macro="" textlink="">
      <xdr:nvSpPr>
        <xdr:cNvPr id="9322" name="Line 50"/>
        <xdr:cNvSpPr>
          <a:spLocks noChangeShapeType="1"/>
        </xdr:cNvSpPr>
      </xdr:nvSpPr>
      <xdr:spPr bwMode="auto">
        <a:xfrm flipH="1">
          <a:off x="13296900" y="16040100"/>
          <a:ext cx="361950" cy="323850"/>
        </a:xfrm>
        <a:prstGeom prst="line">
          <a:avLst/>
        </a:prstGeom>
        <a:noFill/>
        <a:ln w="12700">
          <a:solidFill>
            <a:srgbClr val="FF0000"/>
          </a:solidFill>
          <a:round/>
          <a:headEnd/>
          <a:tailEnd/>
        </a:ln>
      </xdr:spPr>
    </xdr:sp>
    <xdr:clientData/>
  </xdr:twoCellAnchor>
  <xdr:twoCellAnchor>
    <xdr:from>
      <xdr:col>10</xdr:col>
      <xdr:colOff>152400</xdr:colOff>
      <xdr:row>84</xdr:row>
      <xdr:rowOff>76200</xdr:rowOff>
    </xdr:from>
    <xdr:to>
      <xdr:col>10</xdr:col>
      <xdr:colOff>495300</xdr:colOff>
      <xdr:row>86</xdr:row>
      <xdr:rowOff>57150</xdr:rowOff>
    </xdr:to>
    <xdr:sp macro="" textlink="">
      <xdr:nvSpPr>
        <xdr:cNvPr id="9323" name="Line 51"/>
        <xdr:cNvSpPr>
          <a:spLocks noChangeShapeType="1"/>
        </xdr:cNvSpPr>
      </xdr:nvSpPr>
      <xdr:spPr bwMode="auto">
        <a:xfrm>
          <a:off x="13325475" y="16211550"/>
          <a:ext cx="342900" cy="304800"/>
        </a:xfrm>
        <a:prstGeom prst="line">
          <a:avLst/>
        </a:prstGeom>
        <a:noFill/>
        <a:ln w="12700">
          <a:solidFill>
            <a:srgbClr val="FF0000"/>
          </a:solidFill>
          <a:round/>
          <a:headEnd/>
          <a:tailEnd/>
        </a:ln>
      </xdr:spPr>
    </xdr:sp>
    <xdr:clientData/>
  </xdr:twoCellAnchor>
  <xdr:twoCellAnchor>
    <xdr:from>
      <xdr:col>10</xdr:col>
      <xdr:colOff>133350</xdr:colOff>
      <xdr:row>84</xdr:row>
      <xdr:rowOff>66675</xdr:rowOff>
    </xdr:from>
    <xdr:to>
      <xdr:col>10</xdr:col>
      <xdr:colOff>495300</xdr:colOff>
      <xdr:row>86</xdr:row>
      <xdr:rowOff>66675</xdr:rowOff>
    </xdr:to>
    <xdr:sp macro="" textlink="">
      <xdr:nvSpPr>
        <xdr:cNvPr id="9324" name="Line 52"/>
        <xdr:cNvSpPr>
          <a:spLocks noChangeShapeType="1"/>
        </xdr:cNvSpPr>
      </xdr:nvSpPr>
      <xdr:spPr bwMode="auto">
        <a:xfrm flipH="1">
          <a:off x="13306425" y="16202025"/>
          <a:ext cx="361950" cy="323850"/>
        </a:xfrm>
        <a:prstGeom prst="line">
          <a:avLst/>
        </a:prstGeom>
        <a:noFill/>
        <a:ln w="12700">
          <a:solidFill>
            <a:srgbClr val="FF0000"/>
          </a:solidFill>
          <a:round/>
          <a:headEnd/>
          <a:tailEnd/>
        </a:ln>
      </xdr:spPr>
    </xdr:sp>
    <xdr:clientData/>
  </xdr:twoCellAnchor>
  <xdr:twoCellAnchor>
    <xdr:from>
      <xdr:col>10</xdr:col>
      <xdr:colOff>142875</xdr:colOff>
      <xdr:row>85</xdr:row>
      <xdr:rowOff>76200</xdr:rowOff>
    </xdr:from>
    <xdr:to>
      <xdr:col>10</xdr:col>
      <xdr:colOff>485775</xdr:colOff>
      <xdr:row>87</xdr:row>
      <xdr:rowOff>47625</xdr:rowOff>
    </xdr:to>
    <xdr:sp macro="" textlink="">
      <xdr:nvSpPr>
        <xdr:cNvPr id="9325" name="Line 53"/>
        <xdr:cNvSpPr>
          <a:spLocks noChangeShapeType="1"/>
        </xdr:cNvSpPr>
      </xdr:nvSpPr>
      <xdr:spPr bwMode="auto">
        <a:xfrm>
          <a:off x="13315950" y="16373475"/>
          <a:ext cx="342900" cy="304800"/>
        </a:xfrm>
        <a:prstGeom prst="line">
          <a:avLst/>
        </a:prstGeom>
        <a:noFill/>
        <a:ln w="12700">
          <a:solidFill>
            <a:srgbClr val="FF0000"/>
          </a:solidFill>
          <a:round/>
          <a:headEnd/>
          <a:tailEnd/>
        </a:ln>
      </xdr:spPr>
    </xdr:sp>
    <xdr:clientData/>
  </xdr:twoCellAnchor>
  <xdr:twoCellAnchor>
    <xdr:from>
      <xdr:col>10</xdr:col>
      <xdr:colOff>123825</xdr:colOff>
      <xdr:row>85</xdr:row>
      <xdr:rowOff>66675</xdr:rowOff>
    </xdr:from>
    <xdr:to>
      <xdr:col>10</xdr:col>
      <xdr:colOff>485775</xdr:colOff>
      <xdr:row>87</xdr:row>
      <xdr:rowOff>57150</xdr:rowOff>
    </xdr:to>
    <xdr:sp macro="" textlink="">
      <xdr:nvSpPr>
        <xdr:cNvPr id="9326" name="Line 54"/>
        <xdr:cNvSpPr>
          <a:spLocks noChangeShapeType="1"/>
        </xdr:cNvSpPr>
      </xdr:nvSpPr>
      <xdr:spPr bwMode="auto">
        <a:xfrm flipH="1">
          <a:off x="13296900" y="16363950"/>
          <a:ext cx="361950" cy="323850"/>
        </a:xfrm>
        <a:prstGeom prst="line">
          <a:avLst/>
        </a:prstGeom>
        <a:noFill/>
        <a:ln w="12700">
          <a:solidFill>
            <a:srgbClr val="FF0000"/>
          </a:solidFill>
          <a:round/>
          <a:headEnd/>
          <a:tailEnd/>
        </a:ln>
      </xdr:spPr>
    </xdr:sp>
    <xdr:clientData/>
  </xdr:twoCellAnchor>
  <xdr:twoCellAnchor>
    <xdr:from>
      <xdr:col>14</xdr:col>
      <xdr:colOff>142875</xdr:colOff>
      <xdr:row>103</xdr:row>
      <xdr:rowOff>104775</xdr:rowOff>
    </xdr:from>
    <xdr:to>
      <xdr:col>14</xdr:col>
      <xdr:colOff>504825</xdr:colOff>
      <xdr:row>105</xdr:row>
      <xdr:rowOff>85725</xdr:rowOff>
    </xdr:to>
    <xdr:sp macro="" textlink="">
      <xdr:nvSpPr>
        <xdr:cNvPr id="9327" name="Line 57"/>
        <xdr:cNvSpPr>
          <a:spLocks noChangeShapeType="1"/>
        </xdr:cNvSpPr>
      </xdr:nvSpPr>
      <xdr:spPr bwMode="auto">
        <a:xfrm flipH="1">
          <a:off x="15754350" y="19478625"/>
          <a:ext cx="361950" cy="323850"/>
        </a:xfrm>
        <a:prstGeom prst="line">
          <a:avLst/>
        </a:prstGeom>
        <a:noFill/>
        <a:ln w="12700">
          <a:solidFill>
            <a:srgbClr val="FF0000"/>
          </a:solidFill>
          <a:round/>
          <a:headEnd/>
          <a:tailEnd/>
        </a:ln>
      </xdr:spPr>
    </xdr:sp>
    <xdr:clientData/>
  </xdr:twoCellAnchor>
  <xdr:twoCellAnchor>
    <xdr:from>
      <xdr:col>14</xdr:col>
      <xdr:colOff>171450</xdr:colOff>
      <xdr:row>103</xdr:row>
      <xdr:rowOff>123825</xdr:rowOff>
    </xdr:from>
    <xdr:to>
      <xdr:col>14</xdr:col>
      <xdr:colOff>514350</xdr:colOff>
      <xdr:row>105</xdr:row>
      <xdr:rowOff>85725</xdr:rowOff>
    </xdr:to>
    <xdr:sp macro="" textlink="">
      <xdr:nvSpPr>
        <xdr:cNvPr id="9328" name="Line 58"/>
        <xdr:cNvSpPr>
          <a:spLocks noChangeShapeType="1"/>
        </xdr:cNvSpPr>
      </xdr:nvSpPr>
      <xdr:spPr bwMode="auto">
        <a:xfrm>
          <a:off x="15782925" y="19497675"/>
          <a:ext cx="342900" cy="304800"/>
        </a:xfrm>
        <a:prstGeom prst="line">
          <a:avLst/>
        </a:prstGeom>
        <a:noFill/>
        <a:ln w="12700">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22</xdr:row>
      <xdr:rowOff>381000</xdr:rowOff>
    </xdr:from>
    <xdr:to>
      <xdr:col>6</xdr:col>
      <xdr:colOff>1009650</xdr:colOff>
      <xdr:row>23</xdr:row>
      <xdr:rowOff>257175</xdr:rowOff>
    </xdr:to>
    <xdr:sp macro="" textlink="">
      <xdr:nvSpPr>
        <xdr:cNvPr id="7170" name="AutoShape 2"/>
        <xdr:cNvSpPr>
          <a:spLocks noChangeArrowheads="1"/>
        </xdr:cNvSpPr>
      </xdr:nvSpPr>
      <xdr:spPr bwMode="auto">
        <a:xfrm>
          <a:off x="6943725" y="5734050"/>
          <a:ext cx="2971800" cy="600075"/>
        </a:xfrm>
        <a:prstGeom prst="wedgeRectCallout">
          <a:avLst>
            <a:gd name="adj1" fmla="val -57694"/>
            <a:gd name="adj2" fmla="val 129366"/>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BHV kan onder (1) Toelagen, toeslagen en vergoedingen gaan vallen</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4</xdr:col>
      <xdr:colOff>95250</xdr:colOff>
      <xdr:row>1</xdr:row>
      <xdr:rowOff>38100</xdr:rowOff>
    </xdr:from>
    <xdr:to>
      <xdr:col>5</xdr:col>
      <xdr:colOff>1114425</xdr:colOff>
      <xdr:row>4</xdr:row>
      <xdr:rowOff>9525</xdr:rowOff>
    </xdr:to>
    <xdr:sp macro="" textlink="">
      <xdr:nvSpPr>
        <xdr:cNvPr id="7171" name="AutoShape 3"/>
        <xdr:cNvSpPr>
          <a:spLocks noChangeArrowheads="1"/>
        </xdr:cNvSpPr>
      </xdr:nvSpPr>
      <xdr:spPr bwMode="auto">
        <a:xfrm>
          <a:off x="4991100" y="171450"/>
          <a:ext cx="2971800" cy="371475"/>
        </a:xfrm>
        <a:prstGeom prst="wedgeRectCallout">
          <a:avLst>
            <a:gd name="adj1" fmla="val -79167"/>
            <a:gd name="adj2" fmla="val 111537"/>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Codering eerste positie WKR code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485775</xdr:colOff>
      <xdr:row>131</xdr:row>
      <xdr:rowOff>38100</xdr:rowOff>
    </xdr:from>
    <xdr:to>
      <xdr:col>4</xdr:col>
      <xdr:colOff>828675</xdr:colOff>
      <xdr:row>135</xdr:row>
      <xdr:rowOff>47625</xdr:rowOff>
    </xdr:to>
    <xdr:sp macro="" textlink="">
      <xdr:nvSpPr>
        <xdr:cNvPr id="4097" name="AutoShape 1"/>
        <xdr:cNvSpPr>
          <a:spLocks noChangeArrowheads="1"/>
        </xdr:cNvSpPr>
      </xdr:nvSpPr>
      <xdr:spPr bwMode="auto">
        <a:xfrm>
          <a:off x="495300" y="21755100"/>
          <a:ext cx="2352675" cy="657225"/>
        </a:xfrm>
        <a:prstGeom prst="wedgeRectCallout">
          <a:avLst>
            <a:gd name="adj1" fmla="val -41903"/>
            <a:gd name="adj2" fmla="val -218116"/>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Hoofdrubriek plus kostensoort nog hernummeren zodat er rumite ontstaat. Opslag in veld van 4 posities. Eerste twee hoofdrubriek, laatste twee kostensoort.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0</xdr:row>
      <xdr:rowOff>76200</xdr:rowOff>
    </xdr:from>
    <xdr:to>
      <xdr:col>3</xdr:col>
      <xdr:colOff>1133475</xdr:colOff>
      <xdr:row>2</xdr:row>
      <xdr:rowOff>95250</xdr:rowOff>
    </xdr:to>
    <xdr:sp macro="" textlink="">
      <xdr:nvSpPr>
        <xdr:cNvPr id="3078" name="AutoShape 6"/>
        <xdr:cNvSpPr>
          <a:spLocks noChangeArrowheads="1"/>
        </xdr:cNvSpPr>
      </xdr:nvSpPr>
      <xdr:spPr bwMode="auto">
        <a:xfrm>
          <a:off x="1752600" y="76200"/>
          <a:ext cx="2971800" cy="342900"/>
        </a:xfrm>
        <a:prstGeom prst="wedgeRectCallout">
          <a:avLst>
            <a:gd name="adj1" fmla="val -59616"/>
            <a:gd name="adj2" fmla="val 127778"/>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Nummering hoofdrubrieken DGRB</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228600</xdr:colOff>
      <xdr:row>0</xdr:row>
      <xdr:rowOff>28575</xdr:rowOff>
    </xdr:from>
    <xdr:to>
      <xdr:col>4</xdr:col>
      <xdr:colOff>0</xdr:colOff>
      <xdr:row>2</xdr:row>
      <xdr:rowOff>47625</xdr:rowOff>
    </xdr:to>
    <xdr:sp macro="" textlink="">
      <xdr:nvSpPr>
        <xdr:cNvPr id="8193" name="AutoShape 1"/>
        <xdr:cNvSpPr>
          <a:spLocks noChangeArrowheads="1"/>
        </xdr:cNvSpPr>
      </xdr:nvSpPr>
      <xdr:spPr bwMode="auto">
        <a:xfrm>
          <a:off x="3105150" y="28575"/>
          <a:ext cx="2971800" cy="342900"/>
        </a:xfrm>
        <a:prstGeom prst="wedgeRectCallout">
          <a:avLst>
            <a:gd name="adj1" fmla="val -55130"/>
            <a:gd name="adj2" fmla="val 97222"/>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Nummering kostensoortgroepen DGRB/FZ en kostensoorten</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15</xdr:col>
      <xdr:colOff>381000</xdr:colOff>
      <xdr:row>38</xdr:row>
      <xdr:rowOff>47625</xdr:rowOff>
    </xdr:to>
    <xdr:pic>
      <xdr:nvPicPr>
        <xdr:cNvPr id="205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61925"/>
          <a:ext cx="9525000" cy="6038850"/>
        </a:xfrm>
        <a:prstGeom prst="rect">
          <a:avLst/>
        </a:prstGeom>
        <a:noFill/>
        <a:ln w="1">
          <a:noFill/>
          <a:miter lim="800000"/>
          <a:headEnd/>
          <a:tailEnd/>
        </a:ln>
      </xdr:spPr>
    </xdr:pic>
    <xdr:clientData/>
  </xdr:twoCellAnchor>
  <xdr:twoCellAnchor editAs="oneCell">
    <xdr:from>
      <xdr:col>0</xdr:col>
      <xdr:colOff>0</xdr:colOff>
      <xdr:row>39</xdr:row>
      <xdr:rowOff>0</xdr:rowOff>
    </xdr:from>
    <xdr:to>
      <xdr:col>15</xdr:col>
      <xdr:colOff>381000</xdr:colOff>
      <xdr:row>77</xdr:row>
      <xdr:rowOff>76200</xdr:rowOff>
    </xdr:to>
    <xdr:pic>
      <xdr:nvPicPr>
        <xdr:cNvPr id="205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6315075"/>
          <a:ext cx="9525000" cy="6229350"/>
        </a:xfrm>
        <a:prstGeom prst="rect">
          <a:avLst/>
        </a:prstGeom>
        <a:noFill/>
        <a:ln w="1">
          <a:noFill/>
          <a:miter lim="800000"/>
          <a:headEnd/>
          <a:tailEnd/>
        </a:ln>
      </xdr:spPr>
    </xdr:pic>
    <xdr:clientData/>
  </xdr:twoCellAnchor>
  <xdr:twoCellAnchor editAs="oneCell">
    <xdr:from>
      <xdr:col>0</xdr:col>
      <xdr:colOff>0</xdr:colOff>
      <xdr:row>78</xdr:row>
      <xdr:rowOff>0</xdr:rowOff>
    </xdr:from>
    <xdr:to>
      <xdr:col>15</xdr:col>
      <xdr:colOff>371475</xdr:colOff>
      <xdr:row>109</xdr:row>
      <xdr:rowOff>104775</xdr:rowOff>
    </xdr:to>
    <xdr:pic>
      <xdr:nvPicPr>
        <xdr:cNvPr id="2054"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0" y="12630150"/>
          <a:ext cx="9515475" cy="51244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3:O165"/>
  <sheetViews>
    <sheetView tabSelected="1" topLeftCell="D1" zoomScale="85" zoomScaleNormal="85" workbookViewId="0">
      <selection activeCell="H99" sqref="H99"/>
    </sheetView>
  </sheetViews>
  <sheetFormatPr defaultRowHeight="12.75" outlineLevelRow="3"/>
  <cols>
    <col min="1" max="1" width="2.140625" customWidth="1"/>
    <col min="2" max="2" width="11.42578125" customWidth="1"/>
    <col min="3" max="3" width="12.5703125" customWidth="1"/>
    <col min="4" max="4" width="7" customWidth="1"/>
    <col min="5" max="5" width="6.140625" customWidth="1"/>
    <col min="6" max="6" width="6.140625" hidden="1" customWidth="1"/>
    <col min="7" max="7" width="30.140625" style="109" customWidth="1"/>
    <col min="8" max="8" width="30.140625" style="117" customWidth="1"/>
    <col min="9" max="9" width="6.140625" customWidth="1"/>
    <col min="10" max="10" width="27.7109375" customWidth="1"/>
    <col min="11" max="11" width="6.140625" customWidth="1"/>
    <col min="12" max="12" width="32.42578125" customWidth="1"/>
    <col min="13" max="13" width="6.140625" customWidth="1"/>
    <col min="14" max="14" width="28" bestFit="1" customWidth="1"/>
    <col min="15" max="15" width="3.42578125" style="61" customWidth="1"/>
  </cols>
  <sheetData>
    <row r="3" spans="2:15">
      <c r="E3" s="265" t="s">
        <v>669</v>
      </c>
      <c r="F3" s="266"/>
      <c r="G3" s="267"/>
      <c r="H3" s="268"/>
    </row>
    <row r="4" spans="2:15" s="260" customFormat="1" ht="15">
      <c r="B4" s="259" t="s">
        <v>668</v>
      </c>
      <c r="C4" s="259" t="s">
        <v>173</v>
      </c>
      <c r="D4" s="271" t="s">
        <v>532</v>
      </c>
      <c r="E4" s="269" t="s">
        <v>144</v>
      </c>
      <c r="F4" s="228"/>
      <c r="G4" s="228" t="s">
        <v>281</v>
      </c>
      <c r="H4" s="228"/>
      <c r="I4" s="221" t="s">
        <v>132</v>
      </c>
      <c r="J4" s="221"/>
      <c r="K4" s="264" t="s">
        <v>394</v>
      </c>
      <c r="L4" s="264"/>
      <c r="M4" s="263" t="s">
        <v>200</v>
      </c>
      <c r="N4" s="263"/>
      <c r="O4" s="399"/>
    </row>
    <row r="5" spans="2:15" s="260" customFormat="1" ht="15">
      <c r="B5" s="261" t="s">
        <v>667</v>
      </c>
      <c r="C5" s="262"/>
      <c r="D5" s="272" t="s">
        <v>157</v>
      </c>
      <c r="E5" s="270"/>
      <c r="F5" s="228" t="s">
        <v>144</v>
      </c>
      <c r="G5" s="269" t="s">
        <v>278</v>
      </c>
      <c r="H5" s="269" t="s">
        <v>145</v>
      </c>
      <c r="I5" s="221" t="s">
        <v>144</v>
      </c>
      <c r="J5" s="221" t="s">
        <v>199</v>
      </c>
      <c r="K5" s="264" t="s">
        <v>144</v>
      </c>
      <c r="L5" s="264" t="s">
        <v>199</v>
      </c>
      <c r="M5" s="263" t="s">
        <v>144</v>
      </c>
      <c r="N5" s="263" t="s">
        <v>199</v>
      </c>
      <c r="O5" s="399"/>
    </row>
    <row r="6" spans="2:15">
      <c r="B6" s="1"/>
      <c r="C6" s="1"/>
      <c r="D6" s="1"/>
      <c r="E6" s="1"/>
      <c r="F6" s="1"/>
      <c r="G6" s="87"/>
      <c r="H6" s="212"/>
      <c r="I6" s="76"/>
      <c r="J6" s="1"/>
      <c r="K6" s="76"/>
      <c r="L6" s="3"/>
      <c r="M6" s="3"/>
      <c r="N6" s="1"/>
    </row>
    <row r="7" spans="2:15">
      <c r="B7" s="190"/>
      <c r="C7" s="213" t="s">
        <v>142</v>
      </c>
      <c r="D7" s="204"/>
      <c r="E7" s="205"/>
      <c r="F7" s="205"/>
      <c r="G7" s="213"/>
      <c r="H7" s="213"/>
      <c r="I7" s="191"/>
      <c r="J7" s="190"/>
      <c r="K7" s="191"/>
      <c r="L7" s="190"/>
      <c r="M7" s="190"/>
      <c r="N7" s="190"/>
    </row>
    <row r="8" spans="2:15" s="61" customFormat="1" ht="38.25">
      <c r="B8" s="127" t="s">
        <v>208</v>
      </c>
      <c r="C8" s="127" t="s">
        <v>209</v>
      </c>
      <c r="D8" s="273" t="str">
        <f>CONCATENATE(E8,I8,K8)</f>
        <v>0</v>
      </c>
      <c r="E8" s="206">
        <v>0</v>
      </c>
      <c r="F8" s="206">
        <v>10</v>
      </c>
      <c r="G8" s="228" t="s">
        <v>210</v>
      </c>
      <c r="H8" s="229" t="s">
        <v>210</v>
      </c>
      <c r="I8" s="225"/>
      <c r="J8" s="207"/>
      <c r="K8" s="226"/>
      <c r="L8" s="227"/>
      <c r="M8" s="192" t="s">
        <v>143</v>
      </c>
      <c r="N8" s="192"/>
    </row>
    <row r="9" spans="2:15">
      <c r="B9" s="3" t="s">
        <v>208</v>
      </c>
      <c r="C9" s="3" t="s">
        <v>209</v>
      </c>
      <c r="D9" s="218"/>
      <c r="E9" s="206">
        <v>0</v>
      </c>
      <c r="F9" s="206">
        <v>22</v>
      </c>
      <c r="G9" s="227" t="s">
        <v>174</v>
      </c>
      <c r="H9" s="207" t="s">
        <v>211</v>
      </c>
      <c r="I9" s="225"/>
      <c r="J9" s="207"/>
      <c r="K9" s="226"/>
      <c r="L9" s="227"/>
      <c r="M9" s="192" t="s">
        <v>143</v>
      </c>
      <c r="N9" s="192"/>
    </row>
    <row r="10" spans="2:15" ht="25.5">
      <c r="B10" s="3" t="s">
        <v>208</v>
      </c>
      <c r="C10" s="3" t="s">
        <v>209</v>
      </c>
      <c r="D10" s="273" t="str">
        <f>CONCATENATE(E10,I10,K10)</f>
        <v>1</v>
      </c>
      <c r="E10" s="206">
        <v>1</v>
      </c>
      <c r="F10" s="206">
        <v>30</v>
      </c>
      <c r="G10" s="228" t="s">
        <v>175</v>
      </c>
      <c r="H10" s="229" t="s">
        <v>213</v>
      </c>
      <c r="I10" s="225"/>
      <c r="J10" s="207"/>
      <c r="K10" s="277"/>
      <c r="L10" s="207"/>
      <c r="M10" s="192" t="s">
        <v>143</v>
      </c>
      <c r="N10" s="192"/>
      <c r="O10" s="278"/>
    </row>
    <row r="11" spans="2:15" outlineLevel="1">
      <c r="B11" s="3" t="s">
        <v>208</v>
      </c>
      <c r="C11" s="3" t="s">
        <v>209</v>
      </c>
      <c r="D11" s="273"/>
      <c r="E11" s="206">
        <v>1</v>
      </c>
      <c r="F11" s="206">
        <v>30</v>
      </c>
      <c r="G11" s="229"/>
      <c r="H11" s="229"/>
      <c r="I11" s="220">
        <v>0</v>
      </c>
      <c r="J11" s="221" t="s">
        <v>417</v>
      </c>
      <c r="K11" s="219" t="s">
        <v>158</v>
      </c>
      <c r="L11" s="208"/>
      <c r="M11" s="190"/>
      <c r="N11" s="190"/>
    </row>
    <row r="12" spans="2:15" outlineLevel="2">
      <c r="B12" s="3" t="s">
        <v>208</v>
      </c>
      <c r="C12" s="3" t="s">
        <v>209</v>
      </c>
      <c r="D12" s="273" t="str">
        <f t="shared" ref="D12:D66" si="0">CONCATENATE(E12,I12,K12)</f>
        <v>1008</v>
      </c>
      <c r="E12" s="206">
        <v>1</v>
      </c>
      <c r="F12" s="206">
        <v>30</v>
      </c>
      <c r="G12" s="238"/>
      <c r="H12" s="239"/>
      <c r="I12" s="191">
        <v>0</v>
      </c>
      <c r="J12" s="208"/>
      <c r="K12" s="250" t="s">
        <v>159</v>
      </c>
      <c r="L12" s="91" t="s">
        <v>147</v>
      </c>
      <c r="M12" s="254"/>
      <c r="N12" s="255"/>
    </row>
    <row r="13" spans="2:15" outlineLevel="3">
      <c r="B13" s="3" t="s">
        <v>208</v>
      </c>
      <c r="C13" s="3" t="s">
        <v>209</v>
      </c>
      <c r="D13" s="273" t="str">
        <f>CONCATENATE(E13,I13,K13)</f>
        <v>1008</v>
      </c>
      <c r="E13" s="206">
        <v>1</v>
      </c>
      <c r="F13" s="206">
        <v>30</v>
      </c>
      <c r="G13" s="238"/>
      <c r="H13" s="239"/>
      <c r="I13" s="191">
        <v>0</v>
      </c>
      <c r="J13" s="208"/>
      <c r="K13" s="250" t="s">
        <v>159</v>
      </c>
      <c r="L13" s="91"/>
      <c r="M13" s="256" t="s">
        <v>30</v>
      </c>
      <c r="N13" s="257" t="s">
        <v>31</v>
      </c>
    </row>
    <row r="14" spans="2:15" outlineLevel="3">
      <c r="B14" s="3" t="s">
        <v>208</v>
      </c>
      <c r="C14" s="3" t="s">
        <v>209</v>
      </c>
      <c r="D14" s="273" t="str">
        <f t="shared" si="0"/>
        <v>1008</v>
      </c>
      <c r="E14" s="206">
        <v>1</v>
      </c>
      <c r="F14" s="206">
        <v>30</v>
      </c>
      <c r="G14" s="238"/>
      <c r="H14" s="239"/>
      <c r="I14" s="191">
        <v>0</v>
      </c>
      <c r="J14" s="208"/>
      <c r="K14" s="250" t="s">
        <v>159</v>
      </c>
      <c r="L14" s="91"/>
      <c r="M14" s="256" t="s">
        <v>131</v>
      </c>
      <c r="N14" s="257" t="s">
        <v>165</v>
      </c>
    </row>
    <row r="15" spans="2:15" outlineLevel="3">
      <c r="B15" s="3" t="s">
        <v>208</v>
      </c>
      <c r="C15" s="3" t="s">
        <v>209</v>
      </c>
      <c r="D15" s="273" t="str">
        <f t="shared" si="0"/>
        <v>1008</v>
      </c>
      <c r="E15" s="206">
        <v>1</v>
      </c>
      <c r="F15" s="206">
        <v>30</v>
      </c>
      <c r="G15" s="238"/>
      <c r="H15" s="239"/>
      <c r="I15" s="191">
        <v>0</v>
      </c>
      <c r="J15" s="208"/>
      <c r="K15" s="250" t="s">
        <v>159</v>
      </c>
      <c r="L15" s="91"/>
      <c r="M15" s="256" t="s">
        <v>166</v>
      </c>
      <c r="N15" s="257" t="s">
        <v>165</v>
      </c>
    </row>
    <row r="16" spans="2:15" outlineLevel="3">
      <c r="B16" s="3" t="s">
        <v>208</v>
      </c>
      <c r="C16" s="3" t="s">
        <v>209</v>
      </c>
      <c r="D16" s="274" t="s">
        <v>666</v>
      </c>
      <c r="E16" s="206">
        <v>1</v>
      </c>
      <c r="F16" s="206">
        <v>37</v>
      </c>
      <c r="G16" s="238"/>
      <c r="H16" s="239"/>
      <c r="I16" s="191">
        <v>0</v>
      </c>
      <c r="J16" s="208"/>
      <c r="K16" s="250" t="s">
        <v>159</v>
      </c>
      <c r="L16" s="91"/>
      <c r="M16" s="202" t="s">
        <v>32</v>
      </c>
      <c r="N16" s="247" t="s">
        <v>33</v>
      </c>
    </row>
    <row r="17" spans="1:14" outlineLevel="3">
      <c r="B17" s="3" t="s">
        <v>208</v>
      </c>
      <c r="C17" s="3" t="s">
        <v>209</v>
      </c>
      <c r="D17" s="274" t="s">
        <v>666</v>
      </c>
      <c r="E17" s="206">
        <v>1</v>
      </c>
      <c r="F17" s="206">
        <v>37</v>
      </c>
      <c r="G17" s="238"/>
      <c r="H17" s="239"/>
      <c r="I17" s="191">
        <v>0</v>
      </c>
      <c r="J17" s="208"/>
      <c r="K17" s="250" t="s">
        <v>159</v>
      </c>
      <c r="L17" s="91"/>
      <c r="M17" s="202" t="s">
        <v>34</v>
      </c>
      <c r="N17" s="247" t="s">
        <v>35</v>
      </c>
    </row>
    <row r="18" spans="1:14" outlineLevel="3">
      <c r="B18" s="3" t="s">
        <v>208</v>
      </c>
      <c r="C18" s="3" t="s">
        <v>209</v>
      </c>
      <c r="D18" s="274" t="s">
        <v>666</v>
      </c>
      <c r="E18" s="206">
        <v>1</v>
      </c>
      <c r="F18" s="206">
        <v>37</v>
      </c>
      <c r="G18" s="238"/>
      <c r="H18" s="239"/>
      <c r="I18" s="191">
        <v>0</v>
      </c>
      <c r="J18" s="208"/>
      <c r="K18" s="250" t="s">
        <v>159</v>
      </c>
      <c r="L18" s="91"/>
      <c r="M18" s="202" t="s">
        <v>48</v>
      </c>
      <c r="N18" s="247" t="s">
        <v>47</v>
      </c>
    </row>
    <row r="19" spans="1:14" outlineLevel="3">
      <c r="A19" s="61"/>
      <c r="B19" s="3" t="s">
        <v>208</v>
      </c>
      <c r="C19" s="3" t="s">
        <v>209</v>
      </c>
      <c r="D19" s="273" t="str">
        <f t="shared" si="0"/>
        <v>1008</v>
      </c>
      <c r="E19" s="206">
        <v>1</v>
      </c>
      <c r="F19" s="206">
        <v>30</v>
      </c>
      <c r="G19" s="238"/>
      <c r="H19" s="239"/>
      <c r="I19" s="191">
        <v>0</v>
      </c>
      <c r="J19" s="208"/>
      <c r="K19" s="250" t="s">
        <v>159</v>
      </c>
      <c r="L19" s="91"/>
      <c r="M19" s="256" t="s">
        <v>6</v>
      </c>
      <c r="N19" s="257" t="s">
        <v>7</v>
      </c>
    </row>
    <row r="20" spans="1:14" outlineLevel="3">
      <c r="A20" s="61"/>
      <c r="B20" s="3" t="s">
        <v>208</v>
      </c>
      <c r="C20" s="3" t="s">
        <v>209</v>
      </c>
      <c r="D20" s="273" t="str">
        <f t="shared" si="0"/>
        <v>1008</v>
      </c>
      <c r="E20" s="206">
        <v>1</v>
      </c>
      <c r="F20" s="206">
        <v>30</v>
      </c>
      <c r="G20" s="240"/>
      <c r="H20" s="239"/>
      <c r="I20" s="191">
        <v>0</v>
      </c>
      <c r="J20" s="208"/>
      <c r="K20" s="250" t="s">
        <v>159</v>
      </c>
      <c r="L20" s="91"/>
      <c r="M20" s="248" t="s">
        <v>75</v>
      </c>
      <c r="N20" s="249" t="s">
        <v>76</v>
      </c>
    </row>
    <row r="21" spans="1:14" outlineLevel="3">
      <c r="A21" s="61"/>
      <c r="B21" s="3" t="s">
        <v>208</v>
      </c>
      <c r="C21" s="3" t="s">
        <v>209</v>
      </c>
      <c r="D21" s="273" t="str">
        <f t="shared" si="0"/>
        <v>1008</v>
      </c>
      <c r="E21" s="206">
        <v>1</v>
      </c>
      <c r="F21" s="206">
        <v>30</v>
      </c>
      <c r="G21" s="240"/>
      <c r="H21" s="239"/>
      <c r="I21" s="191">
        <v>0</v>
      </c>
      <c r="J21" s="208"/>
      <c r="K21" s="250" t="s">
        <v>159</v>
      </c>
      <c r="L21" s="91"/>
      <c r="M21" s="248" t="s">
        <v>77</v>
      </c>
      <c r="N21" s="249" t="s">
        <v>76</v>
      </c>
    </row>
    <row r="22" spans="1:14" outlineLevel="3">
      <c r="A22" s="61"/>
      <c r="B22" s="3" t="s">
        <v>208</v>
      </c>
      <c r="C22" s="3" t="s">
        <v>209</v>
      </c>
      <c r="D22" s="273" t="str">
        <f t="shared" si="0"/>
        <v>1008</v>
      </c>
      <c r="E22" s="206">
        <v>1</v>
      </c>
      <c r="F22" s="206">
        <v>30</v>
      </c>
      <c r="G22" s="238"/>
      <c r="H22" s="239"/>
      <c r="I22" s="191">
        <v>0</v>
      </c>
      <c r="J22" s="208"/>
      <c r="K22" s="250" t="s">
        <v>159</v>
      </c>
      <c r="L22" s="91"/>
      <c r="M22" s="202" t="s">
        <v>113</v>
      </c>
      <c r="N22" s="247" t="s">
        <v>114</v>
      </c>
    </row>
    <row r="23" spans="1:14" outlineLevel="3">
      <c r="A23" s="61"/>
      <c r="B23" s="3" t="s">
        <v>208</v>
      </c>
      <c r="C23" s="3" t="s">
        <v>209</v>
      </c>
      <c r="D23" s="273" t="str">
        <f t="shared" si="0"/>
        <v>1008</v>
      </c>
      <c r="E23" s="206">
        <v>1</v>
      </c>
      <c r="F23" s="206">
        <v>30</v>
      </c>
      <c r="G23" s="238"/>
      <c r="H23" s="239"/>
      <c r="I23" s="191">
        <v>0</v>
      </c>
      <c r="J23" s="208"/>
      <c r="K23" s="250" t="s">
        <v>159</v>
      </c>
      <c r="L23" s="91"/>
      <c r="M23" s="202" t="s">
        <v>117</v>
      </c>
      <c r="N23" s="247" t="s">
        <v>118</v>
      </c>
    </row>
    <row r="24" spans="1:14" outlineLevel="2">
      <c r="A24" s="61"/>
      <c r="B24" s="3"/>
      <c r="C24" s="3"/>
      <c r="D24" s="273"/>
      <c r="E24" s="206"/>
      <c r="F24" s="206"/>
      <c r="G24" s="238"/>
      <c r="H24" s="239"/>
      <c r="I24" s="191"/>
      <c r="J24" s="208"/>
      <c r="K24" s="250"/>
      <c r="L24" s="91"/>
      <c r="M24" s="91"/>
      <c r="N24" s="91"/>
    </row>
    <row r="25" spans="1:14" outlineLevel="1">
      <c r="A25" s="61"/>
      <c r="B25" s="3" t="s">
        <v>208</v>
      </c>
      <c r="C25" s="3" t="s">
        <v>209</v>
      </c>
      <c r="D25" s="273" t="str">
        <f t="shared" si="0"/>
        <v>1100</v>
      </c>
      <c r="E25" s="206">
        <v>1</v>
      </c>
      <c r="F25" s="206">
        <v>30</v>
      </c>
      <c r="G25" s="238"/>
      <c r="H25" s="239"/>
      <c r="I25" s="191">
        <v>1</v>
      </c>
      <c r="J25" s="221" t="s">
        <v>442</v>
      </c>
      <c r="K25" s="219" t="s">
        <v>158</v>
      </c>
      <c r="L25" s="208"/>
      <c r="M25" s="190"/>
      <c r="N25" s="190"/>
    </row>
    <row r="26" spans="1:14" outlineLevel="2">
      <c r="A26" s="61"/>
      <c r="B26" s="3" t="s">
        <v>208</v>
      </c>
      <c r="C26" s="3" t="s">
        <v>209</v>
      </c>
      <c r="D26" s="273" t="str">
        <f t="shared" si="0"/>
        <v>1110</v>
      </c>
      <c r="E26" s="206">
        <v>1</v>
      </c>
      <c r="F26" s="206">
        <v>30</v>
      </c>
      <c r="G26" s="238"/>
      <c r="H26" s="239"/>
      <c r="I26" s="191">
        <v>1</v>
      </c>
      <c r="J26" s="208"/>
      <c r="K26" s="250">
        <v>10</v>
      </c>
      <c r="L26" s="91" t="s">
        <v>148</v>
      </c>
      <c r="M26" s="92"/>
      <c r="N26" s="68"/>
    </row>
    <row r="27" spans="1:14" outlineLevel="3">
      <c r="A27" s="61"/>
      <c r="B27" s="3" t="s">
        <v>208</v>
      </c>
      <c r="C27" s="3" t="s">
        <v>209</v>
      </c>
      <c r="D27" s="273" t="str">
        <f>CONCATENATE(E27,I27,K27)</f>
        <v>1110</v>
      </c>
      <c r="E27" s="206">
        <v>1</v>
      </c>
      <c r="F27" s="206">
        <v>30</v>
      </c>
      <c r="G27" s="238"/>
      <c r="H27" s="239"/>
      <c r="I27" s="191">
        <v>1</v>
      </c>
      <c r="J27" s="208"/>
      <c r="K27" s="250">
        <v>10</v>
      </c>
      <c r="L27" s="91"/>
      <c r="M27" s="202" t="s">
        <v>68</v>
      </c>
      <c r="N27" s="247" t="s">
        <v>69</v>
      </c>
    </row>
    <row r="28" spans="1:14" outlineLevel="3">
      <c r="A28" s="61"/>
      <c r="B28" s="3" t="s">
        <v>208</v>
      </c>
      <c r="C28" s="3" t="s">
        <v>209</v>
      </c>
      <c r="D28" s="273" t="str">
        <f t="shared" si="0"/>
        <v>1110</v>
      </c>
      <c r="E28" s="206">
        <v>1</v>
      </c>
      <c r="F28" s="206">
        <v>30</v>
      </c>
      <c r="G28" s="238"/>
      <c r="H28" s="239"/>
      <c r="I28" s="191">
        <v>1</v>
      </c>
      <c r="J28" s="208"/>
      <c r="K28" s="250">
        <v>10</v>
      </c>
      <c r="L28" s="91"/>
      <c r="M28" s="202" t="s">
        <v>70</v>
      </c>
      <c r="N28" s="247" t="s">
        <v>69</v>
      </c>
    </row>
    <row r="29" spans="1:14" outlineLevel="2">
      <c r="A29" s="61"/>
      <c r="B29" s="3" t="s">
        <v>208</v>
      </c>
      <c r="C29" s="3" t="s">
        <v>209</v>
      </c>
      <c r="D29" s="273" t="str">
        <f t="shared" si="0"/>
        <v>1112</v>
      </c>
      <c r="E29" s="206">
        <v>1</v>
      </c>
      <c r="F29" s="206">
        <v>30</v>
      </c>
      <c r="G29" s="238"/>
      <c r="H29" s="239"/>
      <c r="I29" s="191">
        <v>1</v>
      </c>
      <c r="J29" s="208"/>
      <c r="K29" s="250">
        <v>12</v>
      </c>
      <c r="L29" s="91" t="s">
        <v>149</v>
      </c>
      <c r="M29" s="92"/>
      <c r="N29" s="68"/>
    </row>
    <row r="30" spans="1:14" outlineLevel="3">
      <c r="A30" s="61"/>
      <c r="B30" s="3" t="s">
        <v>208</v>
      </c>
      <c r="C30" s="3" t="s">
        <v>209</v>
      </c>
      <c r="D30" s="273" t="str">
        <f>CONCATENATE(E30,I30,K30)</f>
        <v>1112</v>
      </c>
      <c r="E30" s="206">
        <v>1</v>
      </c>
      <c r="F30" s="206">
        <v>30</v>
      </c>
      <c r="G30" s="238"/>
      <c r="H30" s="239"/>
      <c r="I30" s="191">
        <v>1</v>
      </c>
      <c r="J30" s="208"/>
      <c r="K30" s="250">
        <v>12</v>
      </c>
      <c r="L30" s="91"/>
      <c r="M30" s="202" t="s">
        <v>22</v>
      </c>
      <c r="N30" s="247" t="s">
        <v>23</v>
      </c>
    </row>
    <row r="31" spans="1:14" outlineLevel="3">
      <c r="A31" s="61"/>
      <c r="B31" s="3" t="s">
        <v>208</v>
      </c>
      <c r="C31" s="3" t="s">
        <v>209</v>
      </c>
      <c r="D31" s="273" t="str">
        <f t="shared" si="0"/>
        <v>1112</v>
      </c>
      <c r="E31" s="206">
        <v>1</v>
      </c>
      <c r="F31" s="206">
        <v>30</v>
      </c>
      <c r="G31" s="238"/>
      <c r="H31" s="239"/>
      <c r="I31" s="191">
        <v>1</v>
      </c>
      <c r="J31" s="208"/>
      <c r="K31" s="250">
        <v>12</v>
      </c>
      <c r="L31" s="91"/>
      <c r="M31" s="202" t="s">
        <v>24</v>
      </c>
      <c r="N31" s="247" t="s">
        <v>23</v>
      </c>
    </row>
    <row r="32" spans="1:14" outlineLevel="3">
      <c r="A32" s="61"/>
      <c r="B32" s="3" t="s">
        <v>208</v>
      </c>
      <c r="C32" s="3" t="s">
        <v>209</v>
      </c>
      <c r="D32" s="273" t="str">
        <f t="shared" si="0"/>
        <v>1112</v>
      </c>
      <c r="E32" s="206">
        <v>1</v>
      </c>
      <c r="F32" s="206">
        <v>30</v>
      </c>
      <c r="G32" s="238"/>
      <c r="H32" s="239"/>
      <c r="I32" s="191">
        <v>1</v>
      </c>
      <c r="J32" s="208"/>
      <c r="K32" s="250">
        <v>12</v>
      </c>
      <c r="L32" s="91"/>
      <c r="M32" s="202" t="s">
        <v>36</v>
      </c>
      <c r="N32" s="247" t="s">
        <v>37</v>
      </c>
    </row>
    <row r="33" spans="1:14" outlineLevel="3">
      <c r="A33" s="61"/>
      <c r="B33" s="3" t="s">
        <v>208</v>
      </c>
      <c r="C33" s="3" t="s">
        <v>209</v>
      </c>
      <c r="D33" s="273" t="str">
        <f t="shared" si="0"/>
        <v>1112</v>
      </c>
      <c r="E33" s="206">
        <v>1</v>
      </c>
      <c r="F33" s="206">
        <v>30</v>
      </c>
      <c r="G33" s="240"/>
      <c r="H33" s="239"/>
      <c r="I33" s="191">
        <v>1</v>
      </c>
      <c r="J33" s="208"/>
      <c r="K33" s="250">
        <v>12</v>
      </c>
      <c r="L33" s="91"/>
      <c r="M33" s="248" t="s">
        <v>115</v>
      </c>
      <c r="N33" s="249" t="s">
        <v>116</v>
      </c>
    </row>
    <row r="34" spans="1:14" outlineLevel="2">
      <c r="A34" s="61"/>
      <c r="B34" s="3" t="s">
        <v>208</v>
      </c>
      <c r="C34" s="3" t="s">
        <v>209</v>
      </c>
      <c r="D34" s="273" t="str">
        <f t="shared" si="0"/>
        <v>1113</v>
      </c>
      <c r="E34" s="206">
        <v>1</v>
      </c>
      <c r="F34" s="206">
        <v>30</v>
      </c>
      <c r="G34" s="238"/>
      <c r="H34" s="239"/>
      <c r="I34" s="191">
        <v>1</v>
      </c>
      <c r="J34" s="208"/>
      <c r="K34" s="250">
        <v>13</v>
      </c>
      <c r="L34" s="91" t="s">
        <v>150</v>
      </c>
      <c r="M34" s="92"/>
      <c r="N34" s="68"/>
    </row>
    <row r="35" spans="1:14" outlineLevel="3">
      <c r="A35" s="61"/>
      <c r="B35" s="3" t="s">
        <v>208</v>
      </c>
      <c r="C35" s="3" t="s">
        <v>209</v>
      </c>
      <c r="D35" s="273" t="str">
        <f>CONCATENATE(E35,I35,K35)</f>
        <v>1113</v>
      </c>
      <c r="E35" s="206">
        <v>1</v>
      </c>
      <c r="F35" s="206">
        <v>30</v>
      </c>
      <c r="G35" s="238"/>
      <c r="H35" s="239"/>
      <c r="I35" s="191">
        <v>1</v>
      </c>
      <c r="J35" s="208"/>
      <c r="K35" s="250">
        <v>13</v>
      </c>
      <c r="L35" s="91"/>
      <c r="M35" s="202" t="s">
        <v>41</v>
      </c>
      <c r="N35" s="247" t="s">
        <v>42</v>
      </c>
    </row>
    <row r="36" spans="1:14" outlineLevel="3">
      <c r="A36" s="61"/>
      <c r="B36" s="3" t="s">
        <v>208</v>
      </c>
      <c r="C36" s="3" t="s">
        <v>209</v>
      </c>
      <c r="D36" s="273" t="str">
        <f t="shared" si="0"/>
        <v>1113</v>
      </c>
      <c r="E36" s="206">
        <v>1</v>
      </c>
      <c r="F36" s="206">
        <v>30</v>
      </c>
      <c r="G36" s="238"/>
      <c r="H36" s="239"/>
      <c r="I36" s="191">
        <v>1</v>
      </c>
      <c r="J36" s="208"/>
      <c r="K36" s="250">
        <v>13</v>
      </c>
      <c r="L36" s="91"/>
      <c r="M36" s="202" t="s">
        <v>43</v>
      </c>
      <c r="N36" s="247" t="s">
        <v>44</v>
      </c>
    </row>
    <row r="37" spans="1:14" outlineLevel="3">
      <c r="A37" s="61"/>
      <c r="B37" s="3" t="s">
        <v>208</v>
      </c>
      <c r="C37" s="3" t="s">
        <v>209</v>
      </c>
      <c r="D37" s="273" t="str">
        <f t="shared" si="0"/>
        <v>1113</v>
      </c>
      <c r="E37" s="206">
        <v>1</v>
      </c>
      <c r="F37" s="206">
        <v>30</v>
      </c>
      <c r="G37" s="238"/>
      <c r="H37" s="239"/>
      <c r="I37" s="191">
        <v>1</v>
      </c>
      <c r="J37" s="208"/>
      <c r="K37" s="250">
        <v>13</v>
      </c>
      <c r="L37" s="91"/>
      <c r="M37" s="202" t="s">
        <v>45</v>
      </c>
      <c r="N37" s="247" t="s">
        <v>46</v>
      </c>
    </row>
    <row r="38" spans="1:14" outlineLevel="3">
      <c r="A38" s="61"/>
      <c r="B38" s="3" t="s">
        <v>208</v>
      </c>
      <c r="C38" s="3" t="s">
        <v>209</v>
      </c>
      <c r="D38" s="273" t="str">
        <f t="shared" si="0"/>
        <v>1113</v>
      </c>
      <c r="E38" s="206">
        <v>1</v>
      </c>
      <c r="F38" s="206">
        <v>30</v>
      </c>
      <c r="G38" s="238"/>
      <c r="H38" s="239"/>
      <c r="I38" s="191">
        <v>1</v>
      </c>
      <c r="J38" s="208"/>
      <c r="K38" s="250">
        <v>13</v>
      </c>
      <c r="L38" s="91"/>
      <c r="M38" s="202" t="s">
        <v>107</v>
      </c>
      <c r="N38" s="247" t="s">
        <v>108</v>
      </c>
    </row>
    <row r="39" spans="1:14" outlineLevel="3">
      <c r="A39" s="61"/>
      <c r="B39" s="3" t="s">
        <v>208</v>
      </c>
      <c r="C39" s="3" t="s">
        <v>209</v>
      </c>
      <c r="D39" s="273" t="str">
        <f t="shared" si="0"/>
        <v>1113</v>
      </c>
      <c r="E39" s="206">
        <v>1</v>
      </c>
      <c r="F39" s="206">
        <v>30</v>
      </c>
      <c r="G39" s="238"/>
      <c r="H39" s="239"/>
      <c r="I39" s="191">
        <v>1</v>
      </c>
      <c r="J39" s="208"/>
      <c r="K39" s="250">
        <v>13</v>
      </c>
      <c r="L39" s="91"/>
      <c r="M39" s="202" t="s">
        <v>109</v>
      </c>
      <c r="N39" s="247" t="s">
        <v>108</v>
      </c>
    </row>
    <row r="40" spans="1:14" outlineLevel="2">
      <c r="A40" s="61"/>
      <c r="B40" s="3" t="s">
        <v>208</v>
      </c>
      <c r="C40" s="3" t="s">
        <v>209</v>
      </c>
      <c r="D40" s="273" t="str">
        <f t="shared" si="0"/>
        <v>1114</v>
      </c>
      <c r="E40" s="206">
        <v>1</v>
      </c>
      <c r="F40" s="206">
        <v>30</v>
      </c>
      <c r="G40" s="238"/>
      <c r="H40" s="239"/>
      <c r="I40" s="191">
        <v>1</v>
      </c>
      <c r="J40" s="208"/>
      <c r="K40" s="250">
        <v>14</v>
      </c>
      <c r="L40" s="68" t="s">
        <v>546</v>
      </c>
      <c r="M40" s="92"/>
      <c r="N40" s="68"/>
    </row>
    <row r="41" spans="1:14" outlineLevel="2">
      <c r="A41" s="61"/>
      <c r="B41" s="3" t="s">
        <v>208</v>
      </c>
      <c r="C41" s="3" t="s">
        <v>209</v>
      </c>
      <c r="D41" s="273" t="str">
        <f t="shared" si="0"/>
        <v>1116</v>
      </c>
      <c r="E41" s="206">
        <v>1</v>
      </c>
      <c r="F41" s="206">
        <v>30</v>
      </c>
      <c r="G41" s="238"/>
      <c r="H41" s="239"/>
      <c r="I41" s="191">
        <v>1</v>
      </c>
      <c r="J41" s="208"/>
      <c r="K41" s="250">
        <v>16</v>
      </c>
      <c r="L41" s="68" t="s">
        <v>590</v>
      </c>
      <c r="M41" s="92"/>
      <c r="N41" s="68"/>
    </row>
    <row r="42" spans="1:14" outlineLevel="1">
      <c r="A42" s="61"/>
      <c r="B42" s="3" t="s">
        <v>208</v>
      </c>
      <c r="C42" s="3" t="s">
        <v>209</v>
      </c>
      <c r="D42" s="273" t="str">
        <f t="shared" si="0"/>
        <v>1200</v>
      </c>
      <c r="E42" s="206">
        <v>1</v>
      </c>
      <c r="F42" s="206">
        <v>30</v>
      </c>
      <c r="G42" s="238"/>
      <c r="H42" s="239"/>
      <c r="I42" s="191">
        <v>2</v>
      </c>
      <c r="J42" s="221" t="s">
        <v>451</v>
      </c>
      <c r="K42" s="219" t="s">
        <v>158</v>
      </c>
      <c r="L42" s="221"/>
      <c r="M42" s="253"/>
      <c r="N42" s="190"/>
    </row>
    <row r="43" spans="1:14" outlineLevel="2">
      <c r="A43" s="61"/>
      <c r="B43" s="3" t="s">
        <v>208</v>
      </c>
      <c r="C43" s="3" t="s">
        <v>209</v>
      </c>
      <c r="D43" s="273" t="str">
        <f t="shared" si="0"/>
        <v>1220</v>
      </c>
      <c r="E43" s="206">
        <v>1</v>
      </c>
      <c r="F43" s="206">
        <v>30</v>
      </c>
      <c r="G43" s="238"/>
      <c r="H43" s="239"/>
      <c r="I43" s="191">
        <v>2</v>
      </c>
      <c r="J43" s="208"/>
      <c r="K43" s="246">
        <v>20</v>
      </c>
      <c r="L43" s="91" t="s">
        <v>146</v>
      </c>
      <c r="M43" s="92"/>
      <c r="N43" s="68"/>
    </row>
    <row r="44" spans="1:14" outlineLevel="3">
      <c r="A44" s="61"/>
      <c r="B44" s="3" t="s">
        <v>208</v>
      </c>
      <c r="C44" s="3" t="s">
        <v>209</v>
      </c>
      <c r="D44" s="273" t="str">
        <f>CONCATENATE(E44,I44,K44)</f>
        <v>1220</v>
      </c>
      <c r="E44" s="206">
        <v>1</v>
      </c>
      <c r="F44" s="206">
        <v>30</v>
      </c>
      <c r="G44" s="238"/>
      <c r="H44" s="239"/>
      <c r="I44" s="191">
        <v>2</v>
      </c>
      <c r="J44" s="208"/>
      <c r="K44" s="246">
        <v>20</v>
      </c>
      <c r="L44" s="91"/>
      <c r="M44" s="202" t="s">
        <v>60</v>
      </c>
      <c r="N44" s="247" t="s">
        <v>61</v>
      </c>
    </row>
    <row r="45" spans="1:14" outlineLevel="3">
      <c r="A45" s="61"/>
      <c r="B45" s="3" t="s">
        <v>208</v>
      </c>
      <c r="C45" s="3" t="s">
        <v>209</v>
      </c>
      <c r="D45" s="273" t="str">
        <f t="shared" si="0"/>
        <v>1220</v>
      </c>
      <c r="E45" s="206">
        <v>1</v>
      </c>
      <c r="F45" s="206">
        <v>30</v>
      </c>
      <c r="G45" s="238"/>
      <c r="H45" s="239"/>
      <c r="I45" s="191">
        <v>2</v>
      </c>
      <c r="J45" s="208"/>
      <c r="K45" s="246">
        <v>20</v>
      </c>
      <c r="L45" s="91"/>
      <c r="M45" s="202" t="s">
        <v>62</v>
      </c>
      <c r="N45" s="247" t="s">
        <v>61</v>
      </c>
    </row>
    <row r="46" spans="1:14" outlineLevel="2">
      <c r="A46" s="61"/>
      <c r="B46" s="3"/>
      <c r="C46" s="3"/>
      <c r="D46" s="273"/>
      <c r="E46" s="206"/>
      <c r="F46" s="206"/>
      <c r="G46" s="238"/>
      <c r="H46" s="239"/>
      <c r="I46" s="191"/>
      <c r="J46" s="208"/>
      <c r="K46" s="246"/>
      <c r="L46" s="91"/>
      <c r="M46" s="91"/>
      <c r="N46" s="91"/>
    </row>
    <row r="47" spans="1:14" outlineLevel="1">
      <c r="A47" s="61"/>
      <c r="B47" s="3" t="s">
        <v>208</v>
      </c>
      <c r="C47" s="3" t="s">
        <v>209</v>
      </c>
      <c r="D47" s="273" t="str">
        <f t="shared" si="0"/>
        <v>1500</v>
      </c>
      <c r="E47" s="206">
        <v>1</v>
      </c>
      <c r="F47" s="206">
        <v>30</v>
      </c>
      <c r="G47" s="238"/>
      <c r="H47" s="239"/>
      <c r="I47" s="191">
        <v>5</v>
      </c>
      <c r="J47" s="221" t="s">
        <v>162</v>
      </c>
      <c r="K47" s="219" t="s">
        <v>158</v>
      </c>
      <c r="L47" s="221"/>
      <c r="M47" s="190"/>
      <c r="N47" s="190"/>
    </row>
    <row r="48" spans="1:14" outlineLevel="2">
      <c r="A48" s="61"/>
      <c r="B48" s="3" t="s">
        <v>208</v>
      </c>
      <c r="C48" s="3" t="s">
        <v>209</v>
      </c>
      <c r="D48" s="273" t="str">
        <f t="shared" si="0"/>
        <v>1535</v>
      </c>
      <c r="E48" s="206">
        <v>1</v>
      </c>
      <c r="F48" s="206">
        <v>30</v>
      </c>
      <c r="G48" s="238"/>
      <c r="H48" s="239"/>
      <c r="I48" s="191">
        <v>5</v>
      </c>
      <c r="J48" s="208"/>
      <c r="K48" s="250">
        <v>35</v>
      </c>
      <c r="L48" s="91" t="s">
        <v>152</v>
      </c>
      <c r="M48" s="92"/>
      <c r="N48" s="68"/>
    </row>
    <row r="49" spans="1:14" outlineLevel="3">
      <c r="A49" s="61"/>
      <c r="B49" s="3" t="s">
        <v>208</v>
      </c>
      <c r="C49" s="3" t="s">
        <v>209</v>
      </c>
      <c r="D49" s="273" t="str">
        <f>CONCATENATE(E49,I49,K49)</f>
        <v>1535</v>
      </c>
      <c r="E49" s="206">
        <v>1</v>
      </c>
      <c r="F49" s="206">
        <v>30</v>
      </c>
      <c r="G49" s="238"/>
      <c r="H49" s="239"/>
      <c r="I49" s="191">
        <v>5</v>
      </c>
      <c r="J49" s="208"/>
      <c r="K49" s="250">
        <v>35</v>
      </c>
      <c r="L49" s="91"/>
      <c r="M49" s="202" t="s">
        <v>51</v>
      </c>
      <c r="N49" s="247" t="s">
        <v>52</v>
      </c>
    </row>
    <row r="50" spans="1:14" outlineLevel="3">
      <c r="A50" s="61"/>
      <c r="B50" s="3" t="s">
        <v>208</v>
      </c>
      <c r="C50" s="3" t="s">
        <v>209</v>
      </c>
      <c r="D50" s="273" t="str">
        <f t="shared" si="0"/>
        <v>1535</v>
      </c>
      <c r="E50" s="206">
        <v>1</v>
      </c>
      <c r="F50" s="206">
        <v>30</v>
      </c>
      <c r="G50" s="238"/>
      <c r="H50" s="239"/>
      <c r="I50" s="191">
        <v>5</v>
      </c>
      <c r="J50" s="208"/>
      <c r="K50" s="250">
        <v>35</v>
      </c>
      <c r="L50" s="91"/>
      <c r="M50" s="202" t="s">
        <v>53</v>
      </c>
      <c r="N50" s="247" t="s">
        <v>52</v>
      </c>
    </row>
    <row r="51" spans="1:14" outlineLevel="3">
      <c r="A51" s="61"/>
      <c r="B51" s="3" t="s">
        <v>208</v>
      </c>
      <c r="C51" s="3" t="s">
        <v>209</v>
      </c>
      <c r="D51" s="273" t="str">
        <f t="shared" si="0"/>
        <v>1535</v>
      </c>
      <c r="E51" s="206">
        <v>1</v>
      </c>
      <c r="F51" s="206">
        <v>30</v>
      </c>
      <c r="G51" s="238"/>
      <c r="H51" s="239"/>
      <c r="I51" s="191">
        <v>5</v>
      </c>
      <c r="J51" s="208"/>
      <c r="K51" s="250">
        <v>35</v>
      </c>
      <c r="L51" s="91"/>
      <c r="M51" s="202" t="s">
        <v>54</v>
      </c>
      <c r="N51" s="247" t="s">
        <v>55</v>
      </c>
    </row>
    <row r="52" spans="1:14" outlineLevel="2">
      <c r="A52" s="61"/>
      <c r="B52" s="3"/>
      <c r="C52" s="3"/>
      <c r="D52" s="273"/>
      <c r="E52" s="206"/>
      <c r="F52" s="206"/>
      <c r="G52" s="238"/>
      <c r="H52" s="239"/>
      <c r="I52" s="191"/>
      <c r="J52" s="208"/>
      <c r="K52" s="250"/>
      <c r="L52" s="91"/>
      <c r="M52" s="91"/>
      <c r="N52" s="91"/>
    </row>
    <row r="53" spans="1:14" outlineLevel="1">
      <c r="B53" s="3" t="s">
        <v>208</v>
      </c>
      <c r="C53" s="3" t="s">
        <v>209</v>
      </c>
      <c r="D53" s="273" t="str">
        <f t="shared" si="0"/>
        <v>1600</v>
      </c>
      <c r="E53" s="206">
        <v>1</v>
      </c>
      <c r="F53" s="206">
        <v>30</v>
      </c>
      <c r="G53" s="238"/>
      <c r="H53" s="239"/>
      <c r="I53" s="191">
        <v>6</v>
      </c>
      <c r="J53" s="221" t="s">
        <v>479</v>
      </c>
      <c r="K53" s="219" t="s">
        <v>158</v>
      </c>
      <c r="L53" s="221"/>
      <c r="M53" s="190"/>
      <c r="N53" s="190"/>
    </row>
    <row r="54" spans="1:14" outlineLevel="2">
      <c r="B54" s="3" t="s">
        <v>208</v>
      </c>
      <c r="C54" s="3" t="s">
        <v>209</v>
      </c>
      <c r="D54" s="273" t="str">
        <f t="shared" si="0"/>
        <v>1644</v>
      </c>
      <c r="E54" s="206">
        <v>1</v>
      </c>
      <c r="F54" s="206">
        <v>30</v>
      </c>
      <c r="G54" s="238"/>
      <c r="H54" s="239"/>
      <c r="I54" s="191">
        <v>6</v>
      </c>
      <c r="J54" s="208"/>
      <c r="K54" s="246">
        <v>44</v>
      </c>
      <c r="L54" s="68" t="s">
        <v>661</v>
      </c>
      <c r="M54" s="68"/>
      <c r="N54" s="68"/>
    </row>
    <row r="55" spans="1:14" outlineLevel="2">
      <c r="B55" s="3" t="s">
        <v>208</v>
      </c>
      <c r="C55" s="3" t="s">
        <v>209</v>
      </c>
      <c r="D55" s="273" t="str">
        <f t="shared" si="0"/>
        <v>1646</v>
      </c>
      <c r="E55" s="206">
        <v>1</v>
      </c>
      <c r="F55" s="206">
        <v>30</v>
      </c>
      <c r="G55" s="238"/>
      <c r="H55" s="239"/>
      <c r="I55" s="191">
        <v>6</v>
      </c>
      <c r="J55" s="208"/>
      <c r="K55" s="250">
        <v>46</v>
      </c>
      <c r="L55" s="91" t="s">
        <v>485</v>
      </c>
      <c r="M55" s="92"/>
      <c r="N55" s="68"/>
    </row>
    <row r="56" spans="1:14" outlineLevel="3">
      <c r="B56" s="3" t="s">
        <v>208</v>
      </c>
      <c r="C56" s="3" t="s">
        <v>209</v>
      </c>
      <c r="D56" s="273" t="str">
        <f>CONCATENATE(E56,I56,K56)</f>
        <v>1646</v>
      </c>
      <c r="E56" s="206">
        <v>1</v>
      </c>
      <c r="F56" s="206">
        <v>30</v>
      </c>
      <c r="G56" s="238"/>
      <c r="H56" s="239"/>
      <c r="I56" s="191">
        <v>6</v>
      </c>
      <c r="J56" s="208"/>
      <c r="K56" s="250">
        <v>46</v>
      </c>
      <c r="L56" s="91"/>
      <c r="M56" s="202" t="s">
        <v>73</v>
      </c>
      <c r="N56" s="247" t="s">
        <v>74</v>
      </c>
    </row>
    <row r="57" spans="1:14" outlineLevel="2">
      <c r="B57" s="3" t="s">
        <v>208</v>
      </c>
      <c r="C57" s="3" t="s">
        <v>209</v>
      </c>
      <c r="D57" s="273" t="str">
        <f t="shared" si="0"/>
        <v>1647</v>
      </c>
      <c r="E57" s="206">
        <v>1</v>
      </c>
      <c r="F57" s="206">
        <v>30</v>
      </c>
      <c r="G57" s="238"/>
      <c r="H57" s="239"/>
      <c r="I57" s="191">
        <v>6</v>
      </c>
      <c r="J57" s="208"/>
      <c r="K57" s="250">
        <v>47</v>
      </c>
      <c r="L57" s="68" t="s">
        <v>663</v>
      </c>
      <c r="M57" s="92"/>
      <c r="N57" s="68"/>
    </row>
    <row r="58" spans="1:14" outlineLevel="2">
      <c r="B58" s="3" t="s">
        <v>208</v>
      </c>
      <c r="C58" s="3" t="s">
        <v>209</v>
      </c>
      <c r="D58" s="273" t="str">
        <f t="shared" si="0"/>
        <v>1649</v>
      </c>
      <c r="E58" s="206">
        <v>1</v>
      </c>
      <c r="F58" s="206">
        <v>30</v>
      </c>
      <c r="G58" s="238"/>
      <c r="H58" s="239"/>
      <c r="I58" s="191">
        <v>6</v>
      </c>
      <c r="J58" s="208"/>
      <c r="K58" s="250">
        <v>49</v>
      </c>
      <c r="L58" s="91" t="s">
        <v>154</v>
      </c>
      <c r="M58" s="92"/>
      <c r="N58" s="68"/>
    </row>
    <row r="59" spans="1:14" outlineLevel="3">
      <c r="B59" s="3" t="s">
        <v>208</v>
      </c>
      <c r="C59" s="3" t="s">
        <v>209</v>
      </c>
      <c r="D59" s="273" t="str">
        <f>CONCATENATE(E59,I59,K59)</f>
        <v>1649</v>
      </c>
      <c r="E59" s="206">
        <v>1</v>
      </c>
      <c r="F59" s="206">
        <v>30</v>
      </c>
      <c r="G59" s="238"/>
      <c r="H59" s="239"/>
      <c r="I59" s="191">
        <v>6</v>
      </c>
      <c r="J59" s="208"/>
      <c r="K59" s="250">
        <v>49</v>
      </c>
      <c r="L59" s="91"/>
      <c r="M59" s="202" t="s">
        <v>63</v>
      </c>
      <c r="N59" s="247" t="s">
        <v>64</v>
      </c>
    </row>
    <row r="60" spans="1:14" outlineLevel="3">
      <c r="B60" s="3" t="s">
        <v>208</v>
      </c>
      <c r="C60" s="3" t="s">
        <v>209</v>
      </c>
      <c r="D60" s="273" t="str">
        <f t="shared" si="0"/>
        <v>1649</v>
      </c>
      <c r="E60" s="206">
        <v>1</v>
      </c>
      <c r="F60" s="206">
        <v>30</v>
      </c>
      <c r="G60" s="238"/>
      <c r="H60" s="239"/>
      <c r="I60" s="191">
        <v>6</v>
      </c>
      <c r="J60" s="208"/>
      <c r="K60" s="250">
        <v>49</v>
      </c>
      <c r="L60" s="91"/>
      <c r="M60" s="202" t="s">
        <v>65</v>
      </c>
      <c r="N60" s="247" t="s">
        <v>64</v>
      </c>
    </row>
    <row r="61" spans="1:14" outlineLevel="3">
      <c r="B61" s="3" t="s">
        <v>208</v>
      </c>
      <c r="C61" s="3" t="s">
        <v>209</v>
      </c>
      <c r="D61" s="273" t="str">
        <f t="shared" si="0"/>
        <v>1649</v>
      </c>
      <c r="E61" s="206">
        <v>1</v>
      </c>
      <c r="F61" s="206">
        <v>30</v>
      </c>
      <c r="G61" s="238"/>
      <c r="H61" s="239"/>
      <c r="I61" s="191">
        <v>6</v>
      </c>
      <c r="J61" s="208"/>
      <c r="K61" s="250">
        <v>49</v>
      </c>
      <c r="L61" s="91"/>
      <c r="M61" s="202" t="s">
        <v>71</v>
      </c>
      <c r="N61" s="247" t="s">
        <v>124</v>
      </c>
    </row>
    <row r="62" spans="1:14" outlineLevel="3">
      <c r="B62" s="3" t="s">
        <v>208</v>
      </c>
      <c r="C62" s="3" t="s">
        <v>209</v>
      </c>
      <c r="D62" s="273" t="str">
        <f t="shared" si="0"/>
        <v>1649</v>
      </c>
      <c r="E62" s="206">
        <v>1</v>
      </c>
      <c r="F62" s="206">
        <v>30</v>
      </c>
      <c r="G62" s="238"/>
      <c r="H62" s="239"/>
      <c r="I62" s="191">
        <v>6</v>
      </c>
      <c r="J62" s="208"/>
      <c r="K62" s="250">
        <v>49</v>
      </c>
      <c r="L62" s="91"/>
      <c r="M62" s="202" t="s">
        <v>72</v>
      </c>
      <c r="N62" s="247" t="s">
        <v>124</v>
      </c>
    </row>
    <row r="63" spans="1:14" outlineLevel="2">
      <c r="B63" s="3"/>
      <c r="C63" s="3"/>
      <c r="D63" s="273"/>
      <c r="E63" s="206"/>
      <c r="F63" s="206"/>
      <c r="G63" s="238"/>
      <c r="H63" s="239"/>
      <c r="I63" s="191"/>
      <c r="J63" s="208"/>
      <c r="K63" s="250"/>
      <c r="L63" s="91"/>
      <c r="M63" s="91"/>
      <c r="N63" s="91"/>
    </row>
    <row r="64" spans="1:14" outlineLevel="1">
      <c r="B64" s="3" t="s">
        <v>208</v>
      </c>
      <c r="C64" s="3" t="s">
        <v>209</v>
      </c>
      <c r="D64" s="273" t="str">
        <f t="shared" si="0"/>
        <v>1900</v>
      </c>
      <c r="E64" s="206">
        <v>1</v>
      </c>
      <c r="F64" s="206">
        <v>30</v>
      </c>
      <c r="G64" s="238"/>
      <c r="H64" s="239"/>
      <c r="I64" s="191">
        <v>9</v>
      </c>
      <c r="J64" s="222" t="s">
        <v>163</v>
      </c>
      <c r="K64" s="219" t="s">
        <v>158</v>
      </c>
      <c r="L64" s="221"/>
      <c r="M64" s="190"/>
      <c r="N64" s="190"/>
    </row>
    <row r="65" spans="2:14" outlineLevel="2">
      <c r="B65" s="3" t="s">
        <v>208</v>
      </c>
      <c r="C65" s="3" t="s">
        <v>209</v>
      </c>
      <c r="D65" s="273" t="str">
        <f t="shared" si="0"/>
        <v>1956</v>
      </c>
      <c r="E65" s="206">
        <v>1</v>
      </c>
      <c r="F65" s="206">
        <v>30</v>
      </c>
      <c r="G65" s="238"/>
      <c r="H65" s="239"/>
      <c r="I65" s="191">
        <v>9</v>
      </c>
      <c r="J65" s="223"/>
      <c r="K65" s="246">
        <v>56</v>
      </c>
      <c r="L65" s="68" t="s">
        <v>184</v>
      </c>
      <c r="M65" s="68"/>
      <c r="N65" s="68"/>
    </row>
    <row r="66" spans="2:14" outlineLevel="2">
      <c r="B66" s="3" t="s">
        <v>208</v>
      </c>
      <c r="C66" s="3" t="s">
        <v>209</v>
      </c>
      <c r="D66" s="273" t="str">
        <f t="shared" si="0"/>
        <v>1957</v>
      </c>
      <c r="E66" s="206">
        <v>1</v>
      </c>
      <c r="F66" s="206">
        <v>30</v>
      </c>
      <c r="G66" s="238"/>
      <c r="H66" s="239"/>
      <c r="I66" s="191">
        <v>9</v>
      </c>
      <c r="J66" s="223"/>
      <c r="K66" s="246">
        <v>57</v>
      </c>
      <c r="L66" s="68" t="s">
        <v>646</v>
      </c>
      <c r="M66" s="68"/>
      <c r="N66" s="68"/>
    </row>
    <row r="67" spans="2:14" outlineLevel="2">
      <c r="B67" s="3" t="s">
        <v>208</v>
      </c>
      <c r="C67" s="3" t="s">
        <v>209</v>
      </c>
      <c r="D67" s="273" t="str">
        <f>CONCATENATE(E67,I67,K67)</f>
        <v>1959</v>
      </c>
      <c r="E67" s="206">
        <v>1</v>
      </c>
      <c r="F67" s="206">
        <v>37</v>
      </c>
      <c r="G67" s="238"/>
      <c r="H67" s="239"/>
      <c r="I67" s="191">
        <v>9</v>
      </c>
      <c r="J67" s="223"/>
      <c r="K67" s="246">
        <v>59</v>
      </c>
      <c r="L67" s="68" t="s">
        <v>647</v>
      </c>
      <c r="M67" s="68"/>
      <c r="N67" s="68"/>
    </row>
    <row r="68" spans="2:14" outlineLevel="2">
      <c r="B68" s="3" t="s">
        <v>208</v>
      </c>
      <c r="C68" s="3" t="s">
        <v>209</v>
      </c>
      <c r="D68" s="273" t="str">
        <f t="shared" ref="D68:D90" si="1">CONCATENATE(E68,I68,K68)</f>
        <v>1960</v>
      </c>
      <c r="E68" s="206">
        <v>1</v>
      </c>
      <c r="F68" s="206">
        <v>30</v>
      </c>
      <c r="G68" s="238"/>
      <c r="H68" s="239"/>
      <c r="I68" s="191">
        <v>9</v>
      </c>
      <c r="J68" s="223"/>
      <c r="K68" s="246">
        <v>60</v>
      </c>
      <c r="L68" s="68" t="s">
        <v>648</v>
      </c>
      <c r="M68" s="68"/>
      <c r="N68" s="68"/>
    </row>
    <row r="69" spans="2:14" outlineLevel="2">
      <c r="B69" s="3" t="s">
        <v>208</v>
      </c>
      <c r="C69" s="3" t="s">
        <v>209</v>
      </c>
      <c r="D69" s="273" t="str">
        <f t="shared" si="1"/>
        <v>1961</v>
      </c>
      <c r="E69" s="206">
        <v>1</v>
      </c>
      <c r="F69" s="206">
        <v>30</v>
      </c>
      <c r="G69" s="238"/>
      <c r="H69" s="239"/>
      <c r="I69" s="191">
        <v>9</v>
      </c>
      <c r="J69" s="223"/>
      <c r="K69" s="246">
        <v>61</v>
      </c>
      <c r="L69" s="68" t="s">
        <v>649</v>
      </c>
      <c r="M69" s="68"/>
      <c r="N69" s="68"/>
    </row>
    <row r="70" spans="2:14" outlineLevel="2">
      <c r="B70" s="3" t="s">
        <v>208</v>
      </c>
      <c r="C70" s="3" t="s">
        <v>209</v>
      </c>
      <c r="D70" s="273" t="str">
        <f t="shared" si="1"/>
        <v>1962</v>
      </c>
      <c r="E70" s="206">
        <v>1</v>
      </c>
      <c r="F70" s="206">
        <v>30</v>
      </c>
      <c r="G70" s="238"/>
      <c r="H70" s="239"/>
      <c r="I70" s="191">
        <v>9</v>
      </c>
      <c r="J70" s="223"/>
      <c r="K70" s="246">
        <v>62</v>
      </c>
      <c r="L70" s="68" t="s">
        <v>632</v>
      </c>
      <c r="M70" s="68"/>
      <c r="N70" s="68"/>
    </row>
    <row r="71" spans="2:14" outlineLevel="2">
      <c r="B71" s="3" t="s">
        <v>208</v>
      </c>
      <c r="C71" s="3" t="s">
        <v>209</v>
      </c>
      <c r="D71" s="273" t="str">
        <f t="shared" si="1"/>
        <v>1969</v>
      </c>
      <c r="E71" s="206">
        <v>1</v>
      </c>
      <c r="F71" s="206">
        <v>30</v>
      </c>
      <c r="G71" s="238"/>
      <c r="H71" s="239"/>
      <c r="I71" s="191">
        <v>9</v>
      </c>
      <c r="J71" s="208"/>
      <c r="K71" s="246">
        <v>69</v>
      </c>
      <c r="L71" s="68" t="s">
        <v>652</v>
      </c>
      <c r="M71" s="92"/>
      <c r="N71" s="68"/>
    </row>
    <row r="72" spans="2:14" outlineLevel="2">
      <c r="B72" s="3" t="s">
        <v>208</v>
      </c>
      <c r="C72" s="3" t="s">
        <v>209</v>
      </c>
      <c r="D72" s="273" t="str">
        <f t="shared" si="1"/>
        <v>1971</v>
      </c>
      <c r="E72" s="206">
        <v>1</v>
      </c>
      <c r="F72" s="206">
        <v>30</v>
      </c>
      <c r="G72" s="238"/>
      <c r="H72" s="239"/>
      <c r="I72" s="191">
        <v>9</v>
      </c>
      <c r="J72" s="208"/>
      <c r="K72" s="246">
        <v>71</v>
      </c>
      <c r="L72" s="68" t="s">
        <v>653</v>
      </c>
      <c r="M72" s="92"/>
      <c r="N72" s="68"/>
    </row>
    <row r="73" spans="2:14" outlineLevel="2">
      <c r="B73" s="3" t="s">
        <v>208</v>
      </c>
      <c r="C73" s="3" t="s">
        <v>209</v>
      </c>
      <c r="D73" s="273" t="str">
        <f t="shared" si="1"/>
        <v>1972</v>
      </c>
      <c r="E73" s="206">
        <v>1</v>
      </c>
      <c r="F73" s="206">
        <v>30</v>
      </c>
      <c r="G73" s="238"/>
      <c r="H73" s="239"/>
      <c r="I73" s="191">
        <v>9</v>
      </c>
      <c r="J73" s="208"/>
      <c r="K73" s="250">
        <v>72</v>
      </c>
      <c r="L73" s="91" t="s">
        <v>156</v>
      </c>
      <c r="M73" s="68"/>
      <c r="N73" s="68"/>
    </row>
    <row r="74" spans="2:14" outlineLevel="3">
      <c r="B74" s="3" t="s">
        <v>208</v>
      </c>
      <c r="C74" s="3" t="s">
        <v>209</v>
      </c>
      <c r="D74" s="273" t="str">
        <f t="shared" si="1"/>
        <v>1972</v>
      </c>
      <c r="E74" s="206">
        <v>1</v>
      </c>
      <c r="F74" s="206">
        <v>30</v>
      </c>
      <c r="G74" s="238"/>
      <c r="H74" s="239"/>
      <c r="I74" s="191">
        <v>9</v>
      </c>
      <c r="J74" s="208"/>
      <c r="K74" s="250">
        <v>72</v>
      </c>
      <c r="L74" s="91"/>
      <c r="M74" s="202" t="s">
        <v>25</v>
      </c>
      <c r="N74" s="247" t="s">
        <v>26</v>
      </c>
    </row>
    <row r="75" spans="2:14" outlineLevel="3">
      <c r="B75" s="3" t="s">
        <v>208</v>
      </c>
      <c r="C75" s="3" t="s">
        <v>209</v>
      </c>
      <c r="D75" s="273" t="str">
        <f t="shared" si="1"/>
        <v>1972</v>
      </c>
      <c r="E75" s="206">
        <v>1</v>
      </c>
      <c r="F75" s="206">
        <v>30</v>
      </c>
      <c r="G75" s="240"/>
      <c r="H75" s="239"/>
      <c r="I75" s="191">
        <v>9</v>
      </c>
      <c r="J75" s="208"/>
      <c r="K75" s="250">
        <v>72</v>
      </c>
      <c r="L75" s="91"/>
      <c r="M75" s="248" t="s">
        <v>129</v>
      </c>
      <c r="N75" s="249" t="s">
        <v>130</v>
      </c>
    </row>
    <row r="76" spans="2:14" outlineLevel="3">
      <c r="B76" s="3" t="s">
        <v>208</v>
      </c>
      <c r="C76" s="3" t="s">
        <v>209</v>
      </c>
      <c r="D76" s="273" t="str">
        <f t="shared" si="1"/>
        <v>1972</v>
      </c>
      <c r="E76" s="206">
        <v>1</v>
      </c>
      <c r="F76" s="206">
        <v>30</v>
      </c>
      <c r="G76" s="238"/>
      <c r="H76" s="239"/>
      <c r="I76" s="191">
        <v>9</v>
      </c>
      <c r="J76" s="208"/>
      <c r="K76" s="250">
        <v>72</v>
      </c>
      <c r="L76" s="91"/>
      <c r="M76" s="202" t="s">
        <v>8</v>
      </c>
      <c r="N76" s="247" t="s">
        <v>9</v>
      </c>
    </row>
    <row r="77" spans="2:14" outlineLevel="3">
      <c r="B77" s="3" t="s">
        <v>208</v>
      </c>
      <c r="C77" s="3" t="s">
        <v>209</v>
      </c>
      <c r="D77" s="273" t="str">
        <f t="shared" si="1"/>
        <v>1972</v>
      </c>
      <c r="E77" s="206">
        <v>1</v>
      </c>
      <c r="F77" s="206">
        <v>30</v>
      </c>
      <c r="G77" s="238"/>
      <c r="H77" s="239"/>
      <c r="I77" s="191">
        <v>9</v>
      </c>
      <c r="J77" s="208"/>
      <c r="K77" s="250">
        <v>72</v>
      </c>
      <c r="L77" s="91"/>
      <c r="M77" s="202" t="s">
        <v>10</v>
      </c>
      <c r="N77" s="247" t="s">
        <v>9</v>
      </c>
    </row>
    <row r="78" spans="2:14" outlineLevel="3">
      <c r="B78" s="3" t="s">
        <v>208</v>
      </c>
      <c r="C78" s="3" t="s">
        <v>209</v>
      </c>
      <c r="D78" s="273" t="str">
        <f t="shared" si="1"/>
        <v>1972</v>
      </c>
      <c r="E78" s="206">
        <v>1</v>
      </c>
      <c r="F78" s="206">
        <v>30</v>
      </c>
      <c r="G78" s="238"/>
      <c r="H78" s="239"/>
      <c r="I78" s="191">
        <v>9</v>
      </c>
      <c r="J78" s="208"/>
      <c r="K78" s="250">
        <v>72</v>
      </c>
      <c r="L78" s="91"/>
      <c r="M78" s="202" t="s">
        <v>96</v>
      </c>
      <c r="N78" s="247" t="s">
        <v>97</v>
      </c>
    </row>
    <row r="79" spans="2:14" outlineLevel="3">
      <c r="B79" s="3" t="s">
        <v>208</v>
      </c>
      <c r="C79" s="3" t="s">
        <v>209</v>
      </c>
      <c r="D79" s="273" t="str">
        <f t="shared" si="1"/>
        <v>1972</v>
      </c>
      <c r="E79" s="206">
        <v>1</v>
      </c>
      <c r="F79" s="206">
        <v>30</v>
      </c>
      <c r="G79" s="238"/>
      <c r="H79" s="239"/>
      <c r="I79" s="191">
        <v>9</v>
      </c>
      <c r="J79" s="208"/>
      <c r="K79" s="250">
        <v>72</v>
      </c>
      <c r="L79" s="91"/>
      <c r="M79" s="202" t="s">
        <v>98</v>
      </c>
      <c r="N79" s="247" t="s">
        <v>97</v>
      </c>
    </row>
    <row r="80" spans="2:14" outlineLevel="3">
      <c r="B80" s="3" t="s">
        <v>208</v>
      </c>
      <c r="C80" s="3" t="s">
        <v>209</v>
      </c>
      <c r="D80" s="273" t="str">
        <f t="shared" si="1"/>
        <v>1972</v>
      </c>
      <c r="E80" s="206">
        <v>1</v>
      </c>
      <c r="F80" s="206">
        <v>30</v>
      </c>
      <c r="G80" s="238"/>
      <c r="H80" s="239"/>
      <c r="I80" s="191">
        <v>9</v>
      </c>
      <c r="J80" s="208"/>
      <c r="K80" s="250">
        <v>72</v>
      </c>
      <c r="L80" s="91"/>
      <c r="M80" s="202" t="s">
        <v>170</v>
      </c>
      <c r="N80" s="247" t="s">
        <v>171</v>
      </c>
    </row>
    <row r="81" spans="2:14" outlineLevel="3">
      <c r="B81" s="3" t="s">
        <v>208</v>
      </c>
      <c r="C81" s="3" t="s">
        <v>209</v>
      </c>
      <c r="D81" s="273" t="str">
        <f t="shared" si="1"/>
        <v>1972</v>
      </c>
      <c r="E81" s="206">
        <v>1</v>
      </c>
      <c r="F81" s="206">
        <v>30</v>
      </c>
      <c r="G81" s="238"/>
      <c r="H81" s="239"/>
      <c r="I81" s="191">
        <v>9</v>
      </c>
      <c r="J81" s="208"/>
      <c r="K81" s="250">
        <v>72</v>
      </c>
      <c r="L81" s="91"/>
      <c r="M81" s="202" t="s">
        <v>172</v>
      </c>
      <c r="N81" s="247" t="s">
        <v>171</v>
      </c>
    </row>
    <row r="82" spans="2:14" outlineLevel="3">
      <c r="B82" s="3" t="s">
        <v>208</v>
      </c>
      <c r="C82" s="3" t="s">
        <v>209</v>
      </c>
      <c r="D82" s="273" t="str">
        <f t="shared" si="1"/>
        <v>1972</v>
      </c>
      <c r="E82" s="206">
        <v>1</v>
      </c>
      <c r="F82" s="206">
        <v>30</v>
      </c>
      <c r="G82" s="238"/>
      <c r="H82" s="239"/>
      <c r="I82" s="191">
        <v>9</v>
      </c>
      <c r="J82" s="208"/>
      <c r="K82" s="250">
        <v>72</v>
      </c>
      <c r="L82" s="91"/>
      <c r="M82" s="202" t="s">
        <v>102</v>
      </c>
      <c r="N82" s="247" t="s">
        <v>103</v>
      </c>
    </row>
    <row r="83" spans="2:14" outlineLevel="3">
      <c r="B83" s="3" t="s">
        <v>208</v>
      </c>
      <c r="C83" s="3" t="s">
        <v>209</v>
      </c>
      <c r="D83" s="273" t="str">
        <f t="shared" si="1"/>
        <v>1972</v>
      </c>
      <c r="E83" s="206">
        <v>1</v>
      </c>
      <c r="F83" s="206">
        <v>30</v>
      </c>
      <c r="G83" s="238"/>
      <c r="H83" s="239"/>
      <c r="I83" s="191">
        <v>9</v>
      </c>
      <c r="J83" s="208"/>
      <c r="K83" s="250">
        <v>72</v>
      </c>
      <c r="L83" s="91"/>
      <c r="M83" s="202" t="s">
        <v>104</v>
      </c>
      <c r="N83" s="247" t="s">
        <v>103</v>
      </c>
    </row>
    <row r="84" spans="2:14" outlineLevel="2">
      <c r="B84" s="3"/>
      <c r="C84" s="3"/>
      <c r="D84" s="273"/>
      <c r="E84" s="206"/>
      <c r="F84" s="206"/>
      <c r="G84" s="238"/>
      <c r="H84" s="239"/>
      <c r="I84" s="191"/>
      <c r="J84" s="208"/>
      <c r="K84" s="250"/>
      <c r="L84" s="91"/>
      <c r="M84" s="91"/>
      <c r="N84" s="91"/>
    </row>
    <row r="85" spans="2:14" outlineLevel="1">
      <c r="B85" s="3"/>
      <c r="C85" s="3"/>
      <c r="D85" s="273"/>
      <c r="E85" s="206"/>
      <c r="F85" s="206"/>
      <c r="G85" s="238"/>
      <c r="H85" s="239"/>
      <c r="I85" s="191"/>
      <c r="J85" s="208"/>
      <c r="K85" s="208"/>
      <c r="L85" s="208"/>
      <c r="M85" s="208"/>
      <c r="N85" s="208"/>
    </row>
    <row r="86" spans="2:14">
      <c r="B86" s="3" t="s">
        <v>208</v>
      </c>
      <c r="C86" s="3" t="s">
        <v>209</v>
      </c>
      <c r="D86" s="273" t="str">
        <f t="shared" si="1"/>
        <v>2</v>
      </c>
      <c r="E86" s="206">
        <v>2</v>
      </c>
      <c r="F86" s="206">
        <v>36</v>
      </c>
      <c r="G86" s="241" t="s">
        <v>176</v>
      </c>
      <c r="H86" s="242" t="s">
        <v>176</v>
      </c>
      <c r="I86" s="225"/>
      <c r="J86" s="207"/>
      <c r="K86" s="226"/>
      <c r="L86" s="227"/>
      <c r="M86" s="192"/>
      <c r="N86" s="192"/>
    </row>
    <row r="87" spans="2:14" outlineLevel="1">
      <c r="B87" s="3" t="s">
        <v>208</v>
      </c>
      <c r="C87" s="3" t="s">
        <v>209</v>
      </c>
      <c r="D87" s="273" t="str">
        <f t="shared" si="1"/>
        <v>2900</v>
      </c>
      <c r="E87" s="206">
        <v>2</v>
      </c>
      <c r="F87" s="206">
        <v>36</v>
      </c>
      <c r="G87" s="242"/>
      <c r="H87" s="242"/>
      <c r="I87" s="191">
        <v>9</v>
      </c>
      <c r="J87" s="222" t="s">
        <v>163</v>
      </c>
      <c r="K87" s="219" t="s">
        <v>158</v>
      </c>
      <c r="L87" s="190"/>
      <c r="M87" s="252"/>
      <c r="N87" s="208"/>
    </row>
    <row r="88" spans="2:14" outlineLevel="2">
      <c r="B88" s="3" t="s">
        <v>208</v>
      </c>
      <c r="C88" s="3" t="s">
        <v>209</v>
      </c>
      <c r="D88" s="273" t="str">
        <f t="shared" si="1"/>
        <v>2966</v>
      </c>
      <c r="E88" s="206">
        <v>2</v>
      </c>
      <c r="F88" s="206">
        <v>36</v>
      </c>
      <c r="G88" s="242"/>
      <c r="H88" s="242"/>
      <c r="I88" s="191">
        <v>9</v>
      </c>
      <c r="J88" s="223"/>
      <c r="K88" s="246">
        <v>66</v>
      </c>
      <c r="L88" s="68" t="s">
        <v>155</v>
      </c>
      <c r="M88" s="251"/>
      <c r="N88" s="91"/>
    </row>
    <row r="89" spans="2:14" outlineLevel="3">
      <c r="B89" s="3" t="s">
        <v>208</v>
      </c>
      <c r="C89" s="3" t="s">
        <v>209</v>
      </c>
      <c r="D89" s="273" t="str">
        <f t="shared" si="1"/>
        <v>2966</v>
      </c>
      <c r="E89" s="206">
        <v>2</v>
      </c>
      <c r="F89" s="206">
        <v>30</v>
      </c>
      <c r="G89" s="238"/>
      <c r="H89" s="239"/>
      <c r="I89" s="191">
        <v>9</v>
      </c>
      <c r="J89" s="208"/>
      <c r="K89" s="250">
        <v>66</v>
      </c>
      <c r="L89" s="91"/>
      <c r="M89" s="202" t="s">
        <v>93</v>
      </c>
      <c r="N89" s="247" t="s">
        <v>94</v>
      </c>
    </row>
    <row r="90" spans="2:14" outlineLevel="3">
      <c r="B90" s="3" t="s">
        <v>208</v>
      </c>
      <c r="C90" s="3" t="s">
        <v>209</v>
      </c>
      <c r="D90" s="273" t="str">
        <f t="shared" si="1"/>
        <v>2966</v>
      </c>
      <c r="E90" s="206">
        <v>2</v>
      </c>
      <c r="F90" s="206">
        <v>30</v>
      </c>
      <c r="G90" s="238"/>
      <c r="H90" s="239"/>
      <c r="I90" s="191">
        <v>9</v>
      </c>
      <c r="J90" s="208"/>
      <c r="K90" s="250">
        <v>66</v>
      </c>
      <c r="L90" s="91"/>
      <c r="M90" s="202" t="s">
        <v>95</v>
      </c>
      <c r="N90" s="247" t="s">
        <v>94</v>
      </c>
    </row>
    <row r="91" spans="2:14" outlineLevel="2">
      <c r="B91" s="3" t="s">
        <v>208</v>
      </c>
      <c r="C91" s="3" t="s">
        <v>209</v>
      </c>
      <c r="D91" s="273" t="str">
        <f t="shared" ref="D91:D97" si="2">CONCATENATE(E91,I91,K91)</f>
        <v>2972</v>
      </c>
      <c r="E91" s="206">
        <v>2</v>
      </c>
      <c r="F91" s="206">
        <v>36</v>
      </c>
      <c r="G91" s="242"/>
      <c r="H91" s="242"/>
      <c r="I91" s="191">
        <v>9</v>
      </c>
      <c r="J91" s="223"/>
      <c r="K91" s="250">
        <v>72</v>
      </c>
      <c r="L91" s="68" t="s">
        <v>156</v>
      </c>
      <c r="M91" s="251"/>
      <c r="N91" s="91"/>
    </row>
    <row r="92" spans="2:14" outlineLevel="3">
      <c r="B92" s="3" t="s">
        <v>208</v>
      </c>
      <c r="C92" s="3" t="s">
        <v>209</v>
      </c>
      <c r="D92" s="273" t="str">
        <f>CONCATENATE(E92,I92,K92)</f>
        <v>2972</v>
      </c>
      <c r="E92" s="206">
        <v>2</v>
      </c>
      <c r="F92" s="206">
        <v>36</v>
      </c>
      <c r="G92" s="242"/>
      <c r="H92" s="242"/>
      <c r="I92" s="191">
        <v>9</v>
      </c>
      <c r="J92" s="223"/>
      <c r="K92" s="250">
        <v>72</v>
      </c>
      <c r="L92" s="91"/>
      <c r="M92" s="248" t="s">
        <v>66</v>
      </c>
      <c r="N92" s="249" t="s">
        <v>67</v>
      </c>
    </row>
    <row r="93" spans="2:14" outlineLevel="2">
      <c r="B93" s="3"/>
      <c r="C93" s="3"/>
      <c r="D93" s="273"/>
      <c r="E93" s="206"/>
      <c r="F93" s="206"/>
      <c r="G93" s="242"/>
      <c r="H93" s="242"/>
      <c r="I93" s="191"/>
      <c r="J93" s="223"/>
      <c r="K93" s="250"/>
      <c r="L93" s="91"/>
      <c r="M93" s="91"/>
      <c r="N93" s="91"/>
    </row>
    <row r="94" spans="2:14" outlineLevel="1">
      <c r="B94" s="3"/>
      <c r="C94" s="3"/>
      <c r="D94" s="273"/>
      <c r="E94" s="206"/>
      <c r="F94" s="206"/>
      <c r="G94" s="242"/>
      <c r="H94" s="242"/>
      <c r="I94" s="191"/>
      <c r="J94" s="223"/>
      <c r="K94" s="223"/>
      <c r="L94" s="223"/>
      <c r="M94" s="223"/>
      <c r="N94" s="223"/>
    </row>
    <row r="95" spans="2:14" ht="38.25">
      <c r="B95" s="3" t="s">
        <v>208</v>
      </c>
      <c r="C95" s="3" t="s">
        <v>209</v>
      </c>
      <c r="D95" s="273" t="str">
        <f t="shared" si="2"/>
        <v>3</v>
      </c>
      <c r="E95" s="206">
        <v>3</v>
      </c>
      <c r="F95" s="206">
        <v>37</v>
      </c>
      <c r="G95" s="227" t="s">
        <v>189</v>
      </c>
      <c r="H95" s="215" t="s">
        <v>220</v>
      </c>
      <c r="I95" s="225"/>
      <c r="J95" s="207"/>
      <c r="K95" s="226"/>
      <c r="L95" s="227"/>
      <c r="M95" s="192"/>
      <c r="N95" s="192"/>
    </row>
    <row r="96" spans="2:14" outlineLevel="1">
      <c r="B96" s="3" t="s">
        <v>208</v>
      </c>
      <c r="C96" s="3" t="s">
        <v>209</v>
      </c>
      <c r="D96" s="273" t="str">
        <f t="shared" si="2"/>
        <v>3000</v>
      </c>
      <c r="E96" s="206">
        <v>3</v>
      </c>
      <c r="F96" s="206">
        <v>37</v>
      </c>
      <c r="G96" s="207"/>
      <c r="H96" s="215"/>
      <c r="I96" s="220">
        <v>0</v>
      </c>
      <c r="J96" s="221" t="s">
        <v>417</v>
      </c>
      <c r="K96" s="219" t="s">
        <v>158</v>
      </c>
      <c r="L96" s="221"/>
      <c r="M96" s="190"/>
      <c r="N96" s="190"/>
    </row>
    <row r="97" spans="2:14" outlineLevel="2">
      <c r="B97" s="3" t="s">
        <v>208</v>
      </c>
      <c r="C97" s="3" t="s">
        <v>209</v>
      </c>
      <c r="D97" s="273" t="str">
        <f t="shared" si="2"/>
        <v>3006</v>
      </c>
      <c r="E97" s="206">
        <v>3</v>
      </c>
      <c r="F97" s="206">
        <v>37</v>
      </c>
      <c r="G97" s="207"/>
      <c r="H97" s="215"/>
      <c r="I97" s="220">
        <v>0</v>
      </c>
      <c r="J97" s="208"/>
      <c r="K97" s="246" t="s">
        <v>161</v>
      </c>
      <c r="L97" s="68" t="s">
        <v>160</v>
      </c>
      <c r="M97" s="68"/>
      <c r="N97" s="68"/>
    </row>
    <row r="98" spans="2:14" outlineLevel="1">
      <c r="B98" s="3"/>
      <c r="C98" s="3"/>
      <c r="D98" s="273"/>
      <c r="E98" s="206"/>
      <c r="F98" s="206"/>
      <c r="G98" s="207"/>
      <c r="H98" s="215"/>
      <c r="I98" s="220"/>
      <c r="J98" s="208"/>
      <c r="K98" s="208"/>
      <c r="L98" s="208"/>
      <c r="M98" s="208"/>
      <c r="N98" s="208"/>
    </row>
    <row r="99" spans="2:14" ht="25.5">
      <c r="B99" s="3" t="s">
        <v>208</v>
      </c>
      <c r="C99" s="3" t="s">
        <v>209</v>
      </c>
      <c r="D99" s="209"/>
      <c r="E99" s="206" t="s">
        <v>143</v>
      </c>
      <c r="F99" s="206">
        <v>40</v>
      </c>
      <c r="G99" s="227" t="s">
        <v>190</v>
      </c>
      <c r="H99" s="243" t="s">
        <v>224</v>
      </c>
      <c r="I99" s="225">
        <v>0</v>
      </c>
      <c r="J99" s="207" t="s">
        <v>665</v>
      </c>
      <c r="K99" s="226" t="s">
        <v>158</v>
      </c>
      <c r="L99" s="207" t="s">
        <v>665</v>
      </c>
      <c r="M99" s="192"/>
      <c r="N99" s="192"/>
    </row>
    <row r="100" spans="2:14">
      <c r="B100" s="3" t="s">
        <v>208</v>
      </c>
      <c r="C100" s="3" t="s">
        <v>209</v>
      </c>
      <c r="D100" s="209"/>
      <c r="E100" s="206" t="s">
        <v>143</v>
      </c>
      <c r="F100" s="206">
        <v>45</v>
      </c>
      <c r="G100" s="227" t="s">
        <v>177</v>
      </c>
      <c r="H100" s="244" t="s">
        <v>177</v>
      </c>
      <c r="I100" s="225">
        <v>0</v>
      </c>
      <c r="J100" s="207" t="s">
        <v>665</v>
      </c>
      <c r="K100" s="226" t="s">
        <v>158</v>
      </c>
      <c r="L100" s="207" t="s">
        <v>665</v>
      </c>
      <c r="M100" s="192"/>
      <c r="N100" s="192"/>
    </row>
    <row r="101" spans="2:14">
      <c r="B101" s="3" t="s">
        <v>208</v>
      </c>
      <c r="C101" s="3" t="s">
        <v>209</v>
      </c>
      <c r="D101" s="209"/>
      <c r="E101" s="206" t="s">
        <v>143</v>
      </c>
      <c r="F101" s="206">
        <v>48</v>
      </c>
      <c r="G101" s="227" t="s">
        <v>191</v>
      </c>
      <c r="H101" s="244" t="s">
        <v>191</v>
      </c>
      <c r="I101" s="225">
        <v>0</v>
      </c>
      <c r="J101" s="207" t="s">
        <v>665</v>
      </c>
      <c r="K101" s="226" t="s">
        <v>158</v>
      </c>
      <c r="L101" s="207" t="s">
        <v>665</v>
      </c>
      <c r="M101" s="192"/>
      <c r="N101" s="192"/>
    </row>
    <row r="102" spans="2:14">
      <c r="B102" s="190"/>
      <c r="C102" s="221" t="s">
        <v>141</v>
      </c>
      <c r="D102" s="190"/>
      <c r="E102" s="190"/>
      <c r="F102" s="190"/>
      <c r="G102" s="208"/>
      <c r="H102" s="216"/>
      <c r="I102" s="191"/>
      <c r="J102" s="208"/>
      <c r="K102" s="224"/>
      <c r="L102" s="190"/>
      <c r="M102" s="190"/>
      <c r="N102" s="190"/>
    </row>
    <row r="103" spans="2:14">
      <c r="B103" s="3" t="s">
        <v>208</v>
      </c>
      <c r="C103" s="3" t="s">
        <v>226</v>
      </c>
      <c r="D103" s="209"/>
      <c r="E103" s="206" t="s">
        <v>143</v>
      </c>
      <c r="F103" s="206" t="s">
        <v>143</v>
      </c>
      <c r="G103" s="245" t="s">
        <v>227</v>
      </c>
      <c r="H103" s="214" t="s">
        <v>227</v>
      </c>
      <c r="I103" s="225">
        <v>0</v>
      </c>
      <c r="J103" s="207" t="s">
        <v>665</v>
      </c>
      <c r="K103" s="226" t="s">
        <v>158</v>
      </c>
      <c r="L103" s="207" t="s">
        <v>665</v>
      </c>
      <c r="M103" s="192"/>
      <c r="N103" s="192"/>
    </row>
    <row r="104" spans="2:14" ht="25.5">
      <c r="B104" s="3" t="s">
        <v>208</v>
      </c>
      <c r="C104" s="3" t="s">
        <v>226</v>
      </c>
      <c r="D104" s="209"/>
      <c r="E104" s="206" t="s">
        <v>143</v>
      </c>
      <c r="F104" s="206" t="s">
        <v>143</v>
      </c>
      <c r="G104" s="245" t="s">
        <v>228</v>
      </c>
      <c r="H104" s="214" t="s">
        <v>228</v>
      </c>
      <c r="I104" s="225">
        <v>0</v>
      </c>
      <c r="J104" s="207" t="s">
        <v>665</v>
      </c>
      <c r="K104" s="226" t="s">
        <v>158</v>
      </c>
      <c r="L104" s="207" t="s">
        <v>665</v>
      </c>
      <c r="M104" s="192"/>
      <c r="N104" s="192"/>
    </row>
    <row r="105" spans="2:14">
      <c r="B105" s="190"/>
      <c r="C105" s="221" t="s">
        <v>140</v>
      </c>
      <c r="D105" s="190"/>
      <c r="E105" s="190"/>
      <c r="F105" s="190"/>
      <c r="G105" s="208"/>
      <c r="H105" s="216"/>
      <c r="I105" s="191"/>
      <c r="J105" s="208"/>
      <c r="K105" s="224"/>
      <c r="L105" s="190"/>
      <c r="M105" s="190"/>
      <c r="N105" s="190"/>
    </row>
    <row r="106" spans="2:14" ht="25.5">
      <c r="B106" s="3" t="s">
        <v>208</v>
      </c>
      <c r="C106" s="3" t="s">
        <v>164</v>
      </c>
      <c r="D106" s="209"/>
      <c r="E106" s="206" t="s">
        <v>143</v>
      </c>
      <c r="F106" s="206"/>
      <c r="G106" s="227" t="s">
        <v>178</v>
      </c>
      <c r="H106" s="214" t="s">
        <v>233</v>
      </c>
      <c r="I106" s="192"/>
      <c r="J106" s="207" t="s">
        <v>665</v>
      </c>
      <c r="K106" s="192"/>
      <c r="L106" s="207" t="s">
        <v>665</v>
      </c>
      <c r="M106" s="192"/>
      <c r="N106" s="192"/>
    </row>
    <row r="107" spans="2:14" ht="25.5">
      <c r="B107" s="3" t="s">
        <v>208</v>
      </c>
      <c r="C107" s="3" t="s">
        <v>164</v>
      </c>
      <c r="D107" s="273" t="str">
        <f>CONCATENATE(E107,I107,K107)</f>
        <v>4</v>
      </c>
      <c r="E107" s="206">
        <v>4</v>
      </c>
      <c r="F107" s="206">
        <v>51</v>
      </c>
      <c r="G107" s="227" t="s">
        <v>192</v>
      </c>
      <c r="H107" s="214" t="s">
        <v>236</v>
      </c>
      <c r="I107" s="225"/>
      <c r="J107" s="207" t="s">
        <v>665</v>
      </c>
      <c r="K107" s="226"/>
      <c r="L107" s="207" t="s">
        <v>665</v>
      </c>
      <c r="M107" s="192"/>
      <c r="N107" s="192"/>
    </row>
    <row r="108" spans="2:14" outlineLevel="1">
      <c r="B108" s="3" t="s">
        <v>208</v>
      </c>
      <c r="C108" s="3" t="s">
        <v>164</v>
      </c>
      <c r="D108" s="275">
        <v>4400</v>
      </c>
      <c r="E108" s="206">
        <v>4</v>
      </c>
      <c r="F108" s="206">
        <v>51</v>
      </c>
      <c r="G108" s="240"/>
      <c r="H108" s="239"/>
      <c r="I108" s="191">
        <v>4</v>
      </c>
      <c r="J108" s="222" t="s">
        <v>465</v>
      </c>
      <c r="K108" s="219" t="s">
        <v>158</v>
      </c>
      <c r="L108" s="190"/>
      <c r="M108" s="190"/>
      <c r="N108" s="190"/>
    </row>
    <row r="109" spans="2:14" outlineLevel="2">
      <c r="B109" s="3" t="s">
        <v>208</v>
      </c>
      <c r="C109" s="3" t="s">
        <v>209</v>
      </c>
      <c r="D109" s="273" t="str">
        <f>CONCATENATE(E109,I109,K109)</f>
        <v>4430</v>
      </c>
      <c r="E109" s="206">
        <v>4</v>
      </c>
      <c r="F109" s="206">
        <v>30</v>
      </c>
      <c r="G109" s="238"/>
      <c r="H109" s="239"/>
      <c r="I109" s="191">
        <v>4</v>
      </c>
      <c r="J109" s="223"/>
      <c r="K109" s="250">
        <v>30</v>
      </c>
      <c r="L109" s="68" t="s">
        <v>656</v>
      </c>
      <c r="M109" s="68"/>
      <c r="N109" s="68"/>
    </row>
    <row r="110" spans="2:14" outlineLevel="2">
      <c r="B110" s="3" t="s">
        <v>208</v>
      </c>
      <c r="C110" s="3" t="s">
        <v>164</v>
      </c>
      <c r="D110" s="273" t="str">
        <f>CONCATENATE(E110,I110,K110)</f>
        <v>4432</v>
      </c>
      <c r="E110" s="206">
        <v>4</v>
      </c>
      <c r="F110" s="206">
        <v>51</v>
      </c>
      <c r="G110" s="240"/>
      <c r="H110" s="239"/>
      <c r="I110" s="191">
        <v>4</v>
      </c>
      <c r="J110" s="223"/>
      <c r="K110" s="246">
        <v>32</v>
      </c>
      <c r="L110" s="68" t="s">
        <v>657</v>
      </c>
      <c r="M110" s="68"/>
      <c r="N110" s="68"/>
    </row>
    <row r="111" spans="2:14" outlineLevel="2">
      <c r="B111" s="3" t="s">
        <v>208</v>
      </c>
      <c r="C111" s="3" t="s">
        <v>164</v>
      </c>
      <c r="D111" s="275">
        <v>4433</v>
      </c>
      <c r="E111" s="206">
        <v>4</v>
      </c>
      <c r="F111" s="206">
        <v>51</v>
      </c>
      <c r="G111" s="240"/>
      <c r="H111" s="239"/>
      <c r="I111" s="191">
        <v>4</v>
      </c>
      <c r="J111" s="223"/>
      <c r="K111" s="246">
        <v>33</v>
      </c>
      <c r="L111" s="68" t="s">
        <v>658</v>
      </c>
      <c r="M111" s="68"/>
      <c r="N111" s="68"/>
    </row>
    <row r="112" spans="2:14" outlineLevel="2">
      <c r="B112" s="3" t="s">
        <v>208</v>
      </c>
      <c r="C112" s="3" t="s">
        <v>164</v>
      </c>
      <c r="D112" s="275">
        <v>4434</v>
      </c>
      <c r="E112" s="206">
        <v>4</v>
      </c>
      <c r="F112" s="206">
        <v>51</v>
      </c>
      <c r="G112" s="240"/>
      <c r="H112" s="239"/>
      <c r="I112" s="191">
        <v>4</v>
      </c>
      <c r="J112" s="223"/>
      <c r="K112" s="246">
        <v>34</v>
      </c>
      <c r="L112" s="68" t="s">
        <v>151</v>
      </c>
      <c r="M112" s="68"/>
      <c r="N112" s="68"/>
    </row>
    <row r="113" spans="1:15" outlineLevel="3">
      <c r="A113" s="61"/>
      <c r="B113" s="3" t="s">
        <v>208</v>
      </c>
      <c r="C113" s="3" t="s">
        <v>209</v>
      </c>
      <c r="D113" s="273" t="str">
        <f>CONCATENATE(E113,I113,K113)</f>
        <v>4434</v>
      </c>
      <c r="E113" s="206">
        <v>4</v>
      </c>
      <c r="F113" s="206">
        <v>30</v>
      </c>
      <c r="G113" s="238"/>
      <c r="H113" s="239"/>
      <c r="I113" s="191">
        <v>4</v>
      </c>
      <c r="J113" s="208"/>
      <c r="K113" s="250">
        <v>34</v>
      </c>
      <c r="L113" s="91"/>
      <c r="M113" s="202" t="s">
        <v>167</v>
      </c>
      <c r="N113" s="247" t="s">
        <v>169</v>
      </c>
    </row>
    <row r="114" spans="1:15" outlineLevel="3">
      <c r="A114" s="61"/>
      <c r="B114" s="3" t="s">
        <v>208</v>
      </c>
      <c r="C114" s="3" t="s">
        <v>209</v>
      </c>
      <c r="D114" s="273" t="str">
        <f>CONCATENATE(E114,I114,K114)</f>
        <v>4434</v>
      </c>
      <c r="E114" s="206">
        <v>4</v>
      </c>
      <c r="F114" s="206">
        <v>30</v>
      </c>
      <c r="G114" s="238"/>
      <c r="H114" s="239"/>
      <c r="I114" s="191">
        <v>4</v>
      </c>
      <c r="J114" s="208"/>
      <c r="K114" s="250">
        <v>34</v>
      </c>
      <c r="L114" s="91"/>
      <c r="M114" s="202" t="s">
        <v>168</v>
      </c>
      <c r="N114" s="247" t="s">
        <v>169</v>
      </c>
    </row>
    <row r="115" spans="1:15" outlineLevel="2">
      <c r="B115" s="3"/>
      <c r="C115" s="3"/>
      <c r="D115" s="275"/>
      <c r="E115" s="206"/>
      <c r="F115" s="206"/>
      <c r="G115" s="240"/>
      <c r="H115" s="239"/>
      <c r="I115" s="191"/>
      <c r="J115" s="208"/>
      <c r="K115" s="250"/>
      <c r="L115" s="91"/>
      <c r="M115" s="91"/>
      <c r="N115" s="91"/>
      <c r="O115" s="193"/>
    </row>
    <row r="116" spans="1:15" outlineLevel="1">
      <c r="B116" s="3"/>
      <c r="C116" s="3"/>
      <c r="D116" s="275"/>
      <c r="E116" s="206"/>
      <c r="F116" s="206"/>
      <c r="G116" s="240"/>
      <c r="H116" s="239"/>
      <c r="I116" s="191"/>
      <c r="J116" s="208"/>
      <c r="K116" s="208"/>
      <c r="L116" s="208"/>
      <c r="M116" s="208"/>
      <c r="N116" s="208"/>
      <c r="O116" s="193"/>
    </row>
    <row r="117" spans="1:15" ht="51">
      <c r="B117" s="3" t="s">
        <v>208</v>
      </c>
      <c r="C117" s="3" t="s">
        <v>164</v>
      </c>
      <c r="D117" s="273" t="str">
        <f t="shared" ref="D117:D125" si="3">CONCATENATE(E117,I117,K117)</f>
        <v>5</v>
      </c>
      <c r="E117" s="206">
        <v>5</v>
      </c>
      <c r="F117" s="206">
        <v>55</v>
      </c>
      <c r="G117" s="227" t="s">
        <v>179</v>
      </c>
      <c r="H117" s="214" t="s">
        <v>238</v>
      </c>
      <c r="I117" s="225"/>
      <c r="J117" s="207"/>
      <c r="K117" s="226"/>
      <c r="L117" s="227"/>
      <c r="M117" s="192"/>
      <c r="N117" s="192"/>
    </row>
    <row r="118" spans="1:15" outlineLevel="1">
      <c r="B118" s="3" t="s">
        <v>208</v>
      </c>
      <c r="C118" s="3" t="s">
        <v>164</v>
      </c>
      <c r="D118" s="273" t="str">
        <f t="shared" si="3"/>
        <v>5800</v>
      </c>
      <c r="E118" s="206">
        <v>5</v>
      </c>
      <c r="F118" s="206">
        <v>55</v>
      </c>
      <c r="G118" s="238"/>
      <c r="H118" s="239"/>
      <c r="I118" s="191">
        <v>8</v>
      </c>
      <c r="J118" s="222" t="s">
        <v>492</v>
      </c>
      <c r="K118" s="219" t="s">
        <v>158</v>
      </c>
      <c r="L118" s="190"/>
      <c r="M118" s="253"/>
      <c r="N118" s="190"/>
    </row>
    <row r="119" spans="1:15" outlineLevel="2">
      <c r="B119" s="3" t="s">
        <v>208</v>
      </c>
      <c r="C119" s="3" t="s">
        <v>164</v>
      </c>
      <c r="D119" s="273" t="str">
        <f t="shared" si="3"/>
        <v>5853</v>
      </c>
      <c r="E119" s="206">
        <v>5</v>
      </c>
      <c r="F119" s="206">
        <v>55</v>
      </c>
      <c r="G119" s="238"/>
      <c r="H119" s="239"/>
      <c r="I119" s="191">
        <v>8</v>
      </c>
      <c r="J119" s="223"/>
      <c r="K119" s="246">
        <v>53</v>
      </c>
      <c r="L119" s="68" t="s">
        <v>645</v>
      </c>
      <c r="M119" s="92"/>
      <c r="N119" s="68"/>
    </row>
    <row r="120" spans="1:15" outlineLevel="1">
      <c r="B120" s="3" t="s">
        <v>208</v>
      </c>
      <c r="C120" s="3" t="s">
        <v>164</v>
      </c>
      <c r="D120" s="273" t="str">
        <f t="shared" si="3"/>
        <v>5900</v>
      </c>
      <c r="E120" s="206">
        <v>5</v>
      </c>
      <c r="F120" s="206">
        <v>55</v>
      </c>
      <c r="G120" s="238"/>
      <c r="H120" s="239"/>
      <c r="I120" s="191">
        <v>9</v>
      </c>
      <c r="J120" s="222" t="s">
        <v>163</v>
      </c>
      <c r="K120" s="219" t="s">
        <v>158</v>
      </c>
      <c r="L120" s="190"/>
      <c r="M120" s="253"/>
      <c r="N120" s="190"/>
    </row>
    <row r="121" spans="1:15" outlineLevel="2">
      <c r="B121" s="3" t="s">
        <v>208</v>
      </c>
      <c r="C121" s="3" t="s">
        <v>164</v>
      </c>
      <c r="D121" s="273" t="str">
        <f t="shared" si="3"/>
        <v>5968</v>
      </c>
      <c r="E121" s="206">
        <v>5</v>
      </c>
      <c r="F121" s="206">
        <v>55</v>
      </c>
      <c r="G121" s="238"/>
      <c r="H121" s="239"/>
      <c r="I121" s="191">
        <v>9</v>
      </c>
      <c r="J121" s="208"/>
      <c r="K121" s="246">
        <v>68</v>
      </c>
      <c r="L121" s="68" t="s">
        <v>651</v>
      </c>
      <c r="M121" s="92"/>
      <c r="N121" s="68"/>
    </row>
    <row r="122" spans="1:15" outlineLevel="3">
      <c r="B122" s="3" t="s">
        <v>208</v>
      </c>
      <c r="C122" s="3" t="s">
        <v>164</v>
      </c>
      <c r="D122" s="273" t="str">
        <f>CONCATENATE(E122,I122,K122)</f>
        <v>5968</v>
      </c>
      <c r="E122" s="206">
        <v>5</v>
      </c>
      <c r="F122" s="206"/>
      <c r="G122" s="238"/>
      <c r="H122" s="239"/>
      <c r="I122" s="191">
        <v>9</v>
      </c>
      <c r="J122" s="208"/>
      <c r="K122" s="246">
        <v>68</v>
      </c>
      <c r="L122" s="68"/>
      <c r="M122" s="247" t="s">
        <v>49</v>
      </c>
      <c r="N122" s="247" t="s">
        <v>50</v>
      </c>
    </row>
    <row r="123" spans="1:15" outlineLevel="2">
      <c r="B123" s="3"/>
      <c r="C123" s="3"/>
      <c r="D123" s="273"/>
      <c r="E123" s="206"/>
      <c r="F123" s="206"/>
      <c r="G123" s="238"/>
      <c r="H123" s="239"/>
      <c r="I123" s="191"/>
      <c r="J123" s="208"/>
      <c r="K123" s="246"/>
      <c r="L123" s="68"/>
      <c r="M123" s="68"/>
      <c r="N123" s="68"/>
    </row>
    <row r="124" spans="1:15" outlineLevel="1">
      <c r="B124" s="3"/>
      <c r="C124" s="3"/>
      <c r="D124" s="273"/>
      <c r="E124" s="206"/>
      <c r="F124" s="206"/>
      <c r="G124" s="238"/>
      <c r="H124" s="239"/>
      <c r="I124" s="191"/>
      <c r="J124" s="208"/>
      <c r="K124" s="208"/>
      <c r="L124" s="208"/>
      <c r="M124" s="208"/>
      <c r="N124" s="208"/>
    </row>
    <row r="125" spans="1:15">
      <c r="B125" s="3" t="s">
        <v>208</v>
      </c>
      <c r="C125" s="3" t="s">
        <v>164</v>
      </c>
      <c r="D125" s="273" t="str">
        <f t="shared" si="3"/>
        <v>6</v>
      </c>
      <c r="E125" s="206">
        <v>6</v>
      </c>
      <c r="F125" s="206">
        <v>56</v>
      </c>
      <c r="G125" s="228" t="s">
        <v>180</v>
      </c>
      <c r="H125" s="214" t="s">
        <v>241</v>
      </c>
      <c r="I125" s="225"/>
      <c r="J125" s="207"/>
      <c r="K125" s="226"/>
      <c r="L125" s="227"/>
      <c r="M125" s="192"/>
      <c r="N125" s="192"/>
    </row>
    <row r="126" spans="1:15">
      <c r="B126" s="3"/>
      <c r="C126" s="3"/>
      <c r="D126" s="273"/>
      <c r="E126" s="206"/>
      <c r="F126" s="206"/>
      <c r="G126" s="228"/>
      <c r="H126" s="214"/>
      <c r="I126" s="214"/>
      <c r="J126" s="214"/>
      <c r="K126" s="214"/>
      <c r="L126" s="214"/>
      <c r="M126" s="214"/>
      <c r="N126" s="214"/>
    </row>
    <row r="127" spans="1:15" ht="25.5">
      <c r="B127" s="3" t="s">
        <v>208</v>
      </c>
      <c r="C127" s="3" t="s">
        <v>164</v>
      </c>
      <c r="D127" s="273" t="str">
        <f>CONCATENATE(E127,I127,K127)</f>
        <v>7</v>
      </c>
      <c r="E127" s="206">
        <v>7</v>
      </c>
      <c r="F127" s="206">
        <v>57</v>
      </c>
      <c r="G127" s="228" t="s">
        <v>193</v>
      </c>
      <c r="H127" s="214" t="s">
        <v>243</v>
      </c>
      <c r="I127" s="225"/>
      <c r="J127" s="207"/>
      <c r="K127" s="226"/>
      <c r="L127" s="227"/>
      <c r="M127" s="192"/>
      <c r="N127" s="192"/>
    </row>
    <row r="128" spans="1:15" outlineLevel="1">
      <c r="B128" s="3" t="s">
        <v>208</v>
      </c>
      <c r="C128" s="3" t="s">
        <v>164</v>
      </c>
      <c r="D128" s="273" t="str">
        <f>CONCATENATE(E128,I128,K128)</f>
        <v>7300</v>
      </c>
      <c r="E128" s="206">
        <v>7</v>
      </c>
      <c r="F128" s="206">
        <v>57</v>
      </c>
      <c r="G128" s="229"/>
      <c r="H128" s="214"/>
      <c r="I128" s="191">
        <v>3</v>
      </c>
      <c r="J128" s="221" t="s">
        <v>456</v>
      </c>
      <c r="K128" s="219" t="s">
        <v>158</v>
      </c>
      <c r="L128" s="221"/>
      <c r="M128" s="190"/>
      <c r="N128" s="190"/>
    </row>
    <row r="129" spans="2:14" outlineLevel="2">
      <c r="B129" s="3" t="s">
        <v>208</v>
      </c>
      <c r="C129" s="3" t="s">
        <v>164</v>
      </c>
      <c r="D129" s="273" t="str">
        <f>CONCATENATE(E129,I129,K129)</f>
        <v>7321</v>
      </c>
      <c r="E129" s="206">
        <v>7</v>
      </c>
      <c r="F129" s="206"/>
      <c r="G129" s="229"/>
      <c r="H129" s="214"/>
      <c r="I129" s="191">
        <v>3</v>
      </c>
      <c r="J129" s="208"/>
      <c r="K129" s="250">
        <v>21</v>
      </c>
      <c r="L129" s="91" t="s">
        <v>654</v>
      </c>
      <c r="M129" s="91"/>
      <c r="N129" s="91"/>
    </row>
    <row r="130" spans="2:14" outlineLevel="2">
      <c r="B130" s="3" t="s">
        <v>208</v>
      </c>
      <c r="C130" s="3" t="s">
        <v>164</v>
      </c>
      <c r="D130" s="273" t="str">
        <f>CONCATENATE(E130,I130,K130)</f>
        <v>7324</v>
      </c>
      <c r="E130" s="206">
        <v>7</v>
      </c>
      <c r="F130" s="206">
        <v>57</v>
      </c>
      <c r="G130" s="229"/>
      <c r="H130" s="214"/>
      <c r="I130" s="191">
        <v>3</v>
      </c>
      <c r="J130" s="208"/>
      <c r="K130" s="246">
        <v>24</v>
      </c>
      <c r="L130" s="68" t="s">
        <v>655</v>
      </c>
      <c r="M130" s="91"/>
      <c r="N130" s="91"/>
    </row>
    <row r="131" spans="2:14" outlineLevel="2">
      <c r="B131" s="3" t="s">
        <v>208</v>
      </c>
      <c r="C131" s="3" t="s">
        <v>164</v>
      </c>
      <c r="D131" s="273" t="str">
        <f t="shared" ref="D131:D140" si="4">CONCATENATE(E131,I131,K131)</f>
        <v>7328</v>
      </c>
      <c r="E131" s="206">
        <v>7</v>
      </c>
      <c r="F131" s="206">
        <v>57</v>
      </c>
      <c r="G131" s="229"/>
      <c r="H131" s="214"/>
      <c r="I131" s="191">
        <v>3</v>
      </c>
      <c r="J131" s="208"/>
      <c r="K131" s="246">
        <v>28</v>
      </c>
      <c r="L131" s="68" t="s">
        <v>496</v>
      </c>
      <c r="M131" s="91"/>
      <c r="N131" s="91"/>
    </row>
    <row r="132" spans="2:14" outlineLevel="1">
      <c r="B132" s="3" t="s">
        <v>208</v>
      </c>
      <c r="C132" s="3" t="s">
        <v>164</v>
      </c>
      <c r="D132" s="273" t="str">
        <f t="shared" si="4"/>
        <v>7600</v>
      </c>
      <c r="E132" s="206">
        <v>7</v>
      </c>
      <c r="F132" s="206">
        <v>57</v>
      </c>
      <c r="G132" s="238"/>
      <c r="H132" s="239"/>
      <c r="I132" s="191">
        <v>6</v>
      </c>
      <c r="J132" s="221" t="s">
        <v>479</v>
      </c>
      <c r="K132" s="390" t="s">
        <v>158</v>
      </c>
      <c r="L132" s="190"/>
      <c r="M132" s="190"/>
      <c r="N132" s="190"/>
    </row>
    <row r="133" spans="2:14" outlineLevel="2">
      <c r="B133" s="3" t="s">
        <v>208</v>
      </c>
      <c r="C133" s="3" t="s">
        <v>164</v>
      </c>
      <c r="D133" s="273" t="str">
        <f t="shared" si="4"/>
        <v>7641</v>
      </c>
      <c r="E133" s="206">
        <v>7</v>
      </c>
      <c r="F133" s="206">
        <v>57</v>
      </c>
      <c r="G133" s="238"/>
      <c r="H133" s="239"/>
      <c r="I133" s="191">
        <v>6</v>
      </c>
      <c r="J133" s="208"/>
      <c r="K133" s="250">
        <v>41</v>
      </c>
      <c r="L133" s="68" t="s">
        <v>659</v>
      </c>
      <c r="M133" s="68"/>
      <c r="N133" s="68"/>
    </row>
    <row r="134" spans="2:14" outlineLevel="3">
      <c r="B134" s="3" t="s">
        <v>208</v>
      </c>
      <c r="C134" s="3" t="s">
        <v>164</v>
      </c>
      <c r="D134" s="273" t="str">
        <f t="shared" si="4"/>
        <v>7641</v>
      </c>
      <c r="E134" s="206">
        <v>7</v>
      </c>
      <c r="F134" s="206">
        <v>57</v>
      </c>
      <c r="G134" s="238"/>
      <c r="H134" s="239"/>
      <c r="I134" s="191">
        <v>6</v>
      </c>
      <c r="J134" s="208"/>
      <c r="K134" s="250">
        <v>41</v>
      </c>
      <c r="L134" s="91"/>
      <c r="M134" s="202" t="s">
        <v>58</v>
      </c>
      <c r="N134" s="247" t="s">
        <v>122</v>
      </c>
    </row>
    <row r="135" spans="2:14" outlineLevel="3">
      <c r="B135" s="3" t="s">
        <v>208</v>
      </c>
      <c r="C135" s="3" t="s">
        <v>164</v>
      </c>
      <c r="D135" s="273" t="str">
        <f t="shared" si="4"/>
        <v>7641</v>
      </c>
      <c r="E135" s="206">
        <v>7</v>
      </c>
      <c r="F135" s="206">
        <v>57</v>
      </c>
      <c r="G135" s="238"/>
      <c r="H135" s="239"/>
      <c r="I135" s="191">
        <v>6</v>
      </c>
      <c r="J135" s="208"/>
      <c r="K135" s="250">
        <v>41</v>
      </c>
      <c r="L135" s="91"/>
      <c r="M135" s="202" t="s">
        <v>59</v>
      </c>
      <c r="N135" s="247" t="s">
        <v>122</v>
      </c>
    </row>
    <row r="136" spans="2:14" outlineLevel="2">
      <c r="B136" s="3" t="s">
        <v>208</v>
      </c>
      <c r="C136" s="3" t="s">
        <v>164</v>
      </c>
      <c r="D136" s="273" t="str">
        <f t="shared" si="4"/>
        <v>7643</v>
      </c>
      <c r="E136" s="206">
        <v>7</v>
      </c>
      <c r="F136" s="206">
        <v>57</v>
      </c>
      <c r="G136" s="238"/>
      <c r="H136" s="239"/>
      <c r="I136" s="191">
        <v>6</v>
      </c>
      <c r="J136" s="208"/>
      <c r="K136" s="246">
        <v>43</v>
      </c>
      <c r="L136" s="68" t="s">
        <v>660</v>
      </c>
      <c r="M136" s="92"/>
      <c r="N136" s="68"/>
    </row>
    <row r="137" spans="2:14" outlineLevel="2">
      <c r="B137" s="3" t="s">
        <v>208</v>
      </c>
      <c r="C137" s="3" t="s">
        <v>164</v>
      </c>
      <c r="D137" s="273" t="str">
        <f t="shared" si="4"/>
        <v>7645</v>
      </c>
      <c r="E137" s="206">
        <v>7</v>
      </c>
      <c r="F137" s="206">
        <v>57</v>
      </c>
      <c r="G137" s="238"/>
      <c r="H137" s="239"/>
      <c r="I137" s="191">
        <v>6</v>
      </c>
      <c r="J137" s="208"/>
      <c r="K137" s="246">
        <v>45</v>
      </c>
      <c r="L137" s="68" t="s">
        <v>662</v>
      </c>
      <c r="M137" s="92"/>
      <c r="N137" s="68"/>
    </row>
    <row r="138" spans="2:14" outlineLevel="2">
      <c r="B138" s="3" t="s">
        <v>208</v>
      </c>
      <c r="C138" s="3" t="s">
        <v>164</v>
      </c>
      <c r="D138" s="273" t="str">
        <f t="shared" si="4"/>
        <v>7648</v>
      </c>
      <c r="E138" s="206">
        <v>7</v>
      </c>
      <c r="F138" s="206">
        <v>57</v>
      </c>
      <c r="G138" s="238"/>
      <c r="H138" s="239"/>
      <c r="I138" s="191">
        <v>6</v>
      </c>
      <c r="J138" s="208"/>
      <c r="K138" s="246">
        <v>48</v>
      </c>
      <c r="L138" s="68" t="s">
        <v>664</v>
      </c>
      <c r="M138" s="92"/>
      <c r="N138" s="68"/>
    </row>
    <row r="139" spans="2:14" outlineLevel="1">
      <c r="B139" s="3"/>
      <c r="C139" s="3"/>
      <c r="D139" s="273"/>
      <c r="E139" s="206"/>
      <c r="F139" s="206"/>
      <c r="G139" s="238"/>
      <c r="H139" s="239"/>
      <c r="I139" s="191"/>
      <c r="J139" s="208"/>
      <c r="K139" s="208"/>
      <c r="L139" s="208"/>
      <c r="M139" s="208"/>
      <c r="N139" s="208"/>
    </row>
    <row r="140" spans="2:14" ht="51">
      <c r="B140" s="3" t="s">
        <v>208</v>
      </c>
      <c r="C140" s="3" t="s">
        <v>164</v>
      </c>
      <c r="D140" s="273" t="str">
        <f t="shared" si="4"/>
        <v>8</v>
      </c>
      <c r="E140" s="206">
        <v>8</v>
      </c>
      <c r="F140" s="206">
        <v>60</v>
      </c>
      <c r="G140" s="227" t="s">
        <v>181</v>
      </c>
      <c r="H140" s="215" t="s">
        <v>246</v>
      </c>
      <c r="I140" s="225"/>
      <c r="J140" s="207"/>
      <c r="K140" s="226"/>
      <c r="L140" s="227"/>
      <c r="M140" s="192"/>
      <c r="N140" s="192"/>
    </row>
    <row r="141" spans="2:14" outlineLevel="1">
      <c r="B141" s="3" t="s">
        <v>208</v>
      </c>
      <c r="C141" s="3" t="s">
        <v>164</v>
      </c>
      <c r="D141" s="273" t="str">
        <f>CONCATENATE(E141,I141,K141)</f>
        <v>8900</v>
      </c>
      <c r="E141" s="206">
        <v>8</v>
      </c>
      <c r="F141" s="206">
        <v>60</v>
      </c>
      <c r="G141" s="207"/>
      <c r="H141" s="215"/>
      <c r="I141" s="191">
        <v>9</v>
      </c>
      <c r="J141" s="222" t="s">
        <v>163</v>
      </c>
      <c r="K141" s="219" t="s">
        <v>158</v>
      </c>
      <c r="L141" s="221"/>
      <c r="M141" s="190"/>
      <c r="N141" s="190"/>
    </row>
    <row r="142" spans="2:14" outlineLevel="2">
      <c r="B142" s="3" t="s">
        <v>208</v>
      </c>
      <c r="C142" s="3" t="s">
        <v>164</v>
      </c>
      <c r="D142" s="273" t="str">
        <f>CONCATENATE(E142,I142,K142)</f>
        <v>8967</v>
      </c>
      <c r="E142" s="206">
        <v>8</v>
      </c>
      <c r="F142" s="206">
        <v>60</v>
      </c>
      <c r="G142" s="207"/>
      <c r="H142" s="215"/>
      <c r="I142" s="191">
        <v>9</v>
      </c>
      <c r="J142" s="223"/>
      <c r="K142" s="250">
        <v>67</v>
      </c>
      <c r="L142" s="68" t="s">
        <v>650</v>
      </c>
      <c r="M142" s="68"/>
      <c r="N142" s="68"/>
    </row>
    <row r="143" spans="2:14" outlineLevel="1">
      <c r="B143" s="3"/>
      <c r="C143" s="3"/>
      <c r="D143" s="273"/>
      <c r="E143" s="206"/>
      <c r="F143" s="206"/>
      <c r="G143" s="207"/>
      <c r="H143" s="215"/>
      <c r="I143" s="191"/>
      <c r="J143" s="223"/>
      <c r="K143" s="223"/>
      <c r="L143" s="223"/>
      <c r="M143" s="223"/>
      <c r="N143" s="223"/>
    </row>
    <row r="144" spans="2:14" ht="76.5">
      <c r="B144" s="3" t="s">
        <v>208</v>
      </c>
      <c r="C144" s="3" t="s">
        <v>164</v>
      </c>
      <c r="D144" s="273" t="str">
        <f>CONCATENATE(E144,I144,K144)</f>
        <v>9</v>
      </c>
      <c r="E144" s="206">
        <v>9</v>
      </c>
      <c r="F144" s="206">
        <v>62</v>
      </c>
      <c r="G144" s="227" t="s">
        <v>194</v>
      </c>
      <c r="H144" s="215" t="s">
        <v>248</v>
      </c>
      <c r="I144" s="225"/>
      <c r="J144" s="207"/>
      <c r="K144" s="226"/>
      <c r="L144" s="227"/>
      <c r="M144" s="192"/>
      <c r="N144" s="192"/>
    </row>
    <row r="145" spans="2:14" outlineLevel="1">
      <c r="B145" s="3" t="s">
        <v>208</v>
      </c>
      <c r="C145" s="3" t="s">
        <v>164</v>
      </c>
      <c r="D145" s="273" t="str">
        <f>CONCATENATE(E145,I145,K145)</f>
        <v>9500</v>
      </c>
      <c r="E145" s="206">
        <v>9</v>
      </c>
      <c r="F145" s="206">
        <v>62</v>
      </c>
      <c r="G145" s="207"/>
      <c r="H145" s="215"/>
      <c r="I145" s="191">
        <v>5</v>
      </c>
      <c r="J145" s="221" t="s">
        <v>162</v>
      </c>
      <c r="K145" s="219" t="s">
        <v>158</v>
      </c>
      <c r="L145" s="221"/>
      <c r="M145" s="190"/>
      <c r="N145" s="190"/>
    </row>
    <row r="146" spans="2:14" s="61" customFormat="1" outlineLevel="2">
      <c r="B146" s="3" t="s">
        <v>208</v>
      </c>
      <c r="C146" s="3" t="s">
        <v>209</v>
      </c>
      <c r="D146" s="273" t="str">
        <f>CONCATENATE(E146,I146,K146)</f>
        <v>9540</v>
      </c>
      <c r="E146" s="206">
        <v>9</v>
      </c>
      <c r="F146" s="206">
        <v>30</v>
      </c>
      <c r="G146" s="238"/>
      <c r="H146" s="239"/>
      <c r="I146" s="191">
        <v>5</v>
      </c>
      <c r="J146" s="208"/>
      <c r="K146" s="250">
        <v>40</v>
      </c>
      <c r="L146" s="91" t="s">
        <v>153</v>
      </c>
      <c r="M146" s="92"/>
      <c r="N146" s="68"/>
    </row>
    <row r="147" spans="2:14" s="61" customFormat="1" outlineLevel="3">
      <c r="B147" s="3" t="s">
        <v>208</v>
      </c>
      <c r="C147" s="3" t="s">
        <v>209</v>
      </c>
      <c r="D147" s="273" t="str">
        <f>CONCATENATE(E147,I147,K147)</f>
        <v>9540</v>
      </c>
      <c r="E147" s="206">
        <v>9</v>
      </c>
      <c r="F147" s="206">
        <v>31</v>
      </c>
      <c r="G147" s="238"/>
      <c r="H147" s="239"/>
      <c r="I147" s="191">
        <v>5</v>
      </c>
      <c r="J147" s="208"/>
      <c r="K147" s="250">
        <v>40</v>
      </c>
      <c r="L147" s="91"/>
      <c r="M147" s="202" t="s">
        <v>640</v>
      </c>
      <c r="N147" s="247" t="s">
        <v>642</v>
      </c>
    </row>
    <row r="148" spans="2:14" s="61" customFormat="1" outlineLevel="3">
      <c r="B148" s="3" t="s">
        <v>208</v>
      </c>
      <c r="C148" s="3" t="s">
        <v>209</v>
      </c>
      <c r="D148" s="273" t="str">
        <f>CONCATENATE(E148,I148,K148)</f>
        <v>9540</v>
      </c>
      <c r="E148" s="206">
        <v>9</v>
      </c>
      <c r="F148" s="206">
        <v>30</v>
      </c>
      <c r="G148" s="238"/>
      <c r="H148" s="239"/>
      <c r="I148" s="191">
        <v>5</v>
      </c>
      <c r="J148" s="208"/>
      <c r="K148" s="250">
        <v>40</v>
      </c>
      <c r="L148" s="91"/>
      <c r="M148" s="202" t="s">
        <v>641</v>
      </c>
      <c r="N148" s="247" t="s">
        <v>643</v>
      </c>
    </row>
    <row r="149" spans="2:14" s="61" customFormat="1" outlineLevel="2">
      <c r="B149" s="3"/>
      <c r="C149" s="3"/>
      <c r="D149" s="273"/>
      <c r="E149" s="206"/>
      <c r="F149" s="206"/>
      <c r="G149" s="238"/>
      <c r="H149" s="239"/>
      <c r="I149" s="191"/>
      <c r="J149" s="208"/>
      <c r="K149" s="250"/>
      <c r="L149" s="91"/>
      <c r="M149" s="91"/>
      <c r="N149" s="91"/>
    </row>
    <row r="150" spans="2:14" s="61" customFormat="1" outlineLevel="1">
      <c r="B150" s="3"/>
      <c r="C150" s="3"/>
      <c r="D150" s="273"/>
      <c r="E150" s="206"/>
      <c r="F150" s="206"/>
      <c r="G150" s="238"/>
      <c r="H150" s="239"/>
      <c r="I150" s="191"/>
      <c r="J150" s="208"/>
      <c r="K150" s="208"/>
      <c r="L150" s="208"/>
      <c r="M150" s="208"/>
      <c r="N150" s="208"/>
    </row>
    <row r="151" spans="2:14" ht="25.5">
      <c r="B151" s="3" t="s">
        <v>208</v>
      </c>
      <c r="C151" s="3" t="s">
        <v>164</v>
      </c>
      <c r="D151" s="209">
        <v>9080</v>
      </c>
      <c r="E151" s="206" t="s">
        <v>143</v>
      </c>
      <c r="F151" s="206">
        <v>63</v>
      </c>
      <c r="G151" s="227" t="s">
        <v>195</v>
      </c>
      <c r="H151" s="214" t="s">
        <v>250</v>
      </c>
      <c r="I151" s="225"/>
      <c r="J151" s="207" t="s">
        <v>665</v>
      </c>
      <c r="K151" s="226"/>
      <c r="L151" s="207" t="s">
        <v>665</v>
      </c>
      <c r="M151" s="192"/>
      <c r="N151" s="192"/>
    </row>
    <row r="152" spans="2:14" ht="25.5">
      <c r="B152" s="3" t="s">
        <v>208</v>
      </c>
      <c r="C152" s="3" t="s">
        <v>164</v>
      </c>
      <c r="D152" s="209">
        <v>9180</v>
      </c>
      <c r="E152" s="206" t="s">
        <v>143</v>
      </c>
      <c r="F152" s="206">
        <v>65</v>
      </c>
      <c r="G152" s="227" t="s">
        <v>182</v>
      </c>
      <c r="H152" s="214" t="s">
        <v>253</v>
      </c>
      <c r="I152" s="225"/>
      <c r="J152" s="207" t="s">
        <v>665</v>
      </c>
      <c r="K152" s="226"/>
      <c r="L152" s="207" t="s">
        <v>665</v>
      </c>
      <c r="M152" s="192"/>
      <c r="N152" s="192"/>
    </row>
    <row r="153" spans="2:14">
      <c r="B153" s="3" t="s">
        <v>208</v>
      </c>
      <c r="C153" s="3" t="s">
        <v>164</v>
      </c>
      <c r="D153" s="209">
        <v>9280</v>
      </c>
      <c r="E153" s="206" t="s">
        <v>143</v>
      </c>
      <c r="F153" s="206">
        <v>70</v>
      </c>
      <c r="G153" s="227" t="s">
        <v>183</v>
      </c>
      <c r="H153" s="214" t="s">
        <v>256</v>
      </c>
      <c r="I153" s="225"/>
      <c r="J153" s="207" t="s">
        <v>665</v>
      </c>
      <c r="K153" s="226"/>
      <c r="L153" s="207" t="s">
        <v>665</v>
      </c>
      <c r="M153" s="192"/>
      <c r="N153" s="192"/>
    </row>
    <row r="154" spans="2:14">
      <c r="B154" s="3" t="s">
        <v>208</v>
      </c>
      <c r="C154" s="3" t="s">
        <v>164</v>
      </c>
      <c r="D154" s="209">
        <v>9380</v>
      </c>
      <c r="E154" s="206" t="s">
        <v>143</v>
      </c>
      <c r="F154" s="206">
        <v>73</v>
      </c>
      <c r="G154" s="227" t="s">
        <v>184</v>
      </c>
      <c r="H154" s="214" t="s">
        <v>184</v>
      </c>
      <c r="I154" s="225"/>
      <c r="J154" s="207" t="s">
        <v>665</v>
      </c>
      <c r="K154" s="226"/>
      <c r="L154" s="207" t="s">
        <v>665</v>
      </c>
      <c r="M154" s="192"/>
      <c r="N154" s="192"/>
    </row>
    <row r="155" spans="2:14" ht="25.5">
      <c r="B155" s="3" t="s">
        <v>208</v>
      </c>
      <c r="C155" s="3" t="s">
        <v>164</v>
      </c>
      <c r="D155" s="209">
        <v>9480</v>
      </c>
      <c r="E155" s="206" t="s">
        <v>143</v>
      </c>
      <c r="F155" s="206">
        <v>75</v>
      </c>
      <c r="G155" s="227" t="s">
        <v>185</v>
      </c>
      <c r="H155" s="214" t="s">
        <v>259</v>
      </c>
      <c r="I155" s="225"/>
      <c r="J155" s="207" t="s">
        <v>665</v>
      </c>
      <c r="K155" s="226"/>
      <c r="L155" s="207" t="s">
        <v>665</v>
      </c>
      <c r="M155" s="192"/>
      <c r="N155" s="192"/>
    </row>
    <row r="156" spans="2:14" ht="25.5">
      <c r="B156" s="3" t="s">
        <v>208</v>
      </c>
      <c r="C156" s="3" t="s">
        <v>164</v>
      </c>
      <c r="D156" s="209">
        <v>9580</v>
      </c>
      <c r="E156" s="206" t="s">
        <v>143</v>
      </c>
      <c r="F156" s="206">
        <v>77</v>
      </c>
      <c r="G156" s="227" t="s">
        <v>186</v>
      </c>
      <c r="H156" s="214" t="s">
        <v>261</v>
      </c>
      <c r="I156" s="225"/>
      <c r="J156" s="207" t="s">
        <v>665</v>
      </c>
      <c r="K156" s="226"/>
      <c r="L156" s="207" t="s">
        <v>665</v>
      </c>
      <c r="M156" s="192"/>
      <c r="N156" s="192"/>
    </row>
    <row r="160" spans="2:14">
      <c r="I160">
        <v>10</v>
      </c>
      <c r="J160" t="s">
        <v>672</v>
      </c>
      <c r="K160">
        <v>72</v>
      </c>
      <c r="L160" t="s">
        <v>524</v>
      </c>
    </row>
    <row r="161" spans="11:12">
      <c r="K161">
        <v>38</v>
      </c>
      <c r="L161" t="s">
        <v>673</v>
      </c>
    </row>
    <row r="162" spans="11:12">
      <c r="K162">
        <v>14</v>
      </c>
      <c r="L162" t="s">
        <v>675</v>
      </c>
    </row>
    <row r="163" spans="11:12">
      <c r="K163">
        <v>25</v>
      </c>
      <c r="L163" t="s">
        <v>674</v>
      </c>
    </row>
    <row r="165" spans="11:12">
      <c r="K165">
        <v>55</v>
      </c>
      <c r="L165" t="s">
        <v>523</v>
      </c>
    </row>
  </sheetData>
  <autoFilter ref="B6:N156"/>
  <phoneticPr fontId="1" type="noConversion"/>
  <pageMargins left="0.17" right="0.3" top="1" bottom="1" header="0.5" footer="0.5"/>
  <pageSetup paperSize="8" fitToHeight="2" orientation="landscape" r:id="rId1"/>
  <headerFooter alignWithMargins="0"/>
  <ignoredErrors>
    <ignoredError sqref="K132 M47:M51 K64 M74:M75 K134:K135 M92 K47:K51 D16:D18 K120 K118 K145 K141 M134:M135 M27:M45 K87 K99:K105 M122 K11:K23 M13:M19 K108 K25:K45 K91 K53 K128 M56:M62 K96:K97" numberStoredAsText="1"/>
  </ignoredErrors>
</worksheet>
</file>

<file path=xl/worksheets/sheet10.xml><?xml version="1.0" encoding="utf-8"?>
<worksheet xmlns="http://schemas.openxmlformats.org/spreadsheetml/2006/main" xmlns:r="http://schemas.openxmlformats.org/officeDocument/2006/relationships">
  <dimension ref="A1:F6"/>
  <sheetViews>
    <sheetView workbookViewId="0">
      <selection activeCell="F13" sqref="F13"/>
    </sheetView>
  </sheetViews>
  <sheetFormatPr defaultRowHeight="12.75"/>
  <cols>
    <col min="2" max="2" width="24.28515625" bestFit="1" customWidth="1"/>
    <col min="4" max="5" width="10.28515625" bestFit="1" customWidth="1"/>
    <col min="6" max="6" width="10.5703125" bestFit="1" customWidth="1"/>
  </cols>
  <sheetData>
    <row r="1" spans="1:6">
      <c r="A1" s="11" t="s">
        <v>1</v>
      </c>
      <c r="B1" s="10" t="s">
        <v>0</v>
      </c>
      <c r="C1" s="10" t="s">
        <v>2</v>
      </c>
      <c r="D1" s="10" t="s">
        <v>4</v>
      </c>
      <c r="E1" s="10" t="s">
        <v>5</v>
      </c>
      <c r="F1" s="10" t="s">
        <v>3</v>
      </c>
    </row>
    <row r="2" spans="1:6">
      <c r="A2" s="2" t="s">
        <v>56</v>
      </c>
      <c r="B2" s="1" t="s">
        <v>57</v>
      </c>
      <c r="C2" s="1" t="s">
        <v>119</v>
      </c>
      <c r="D2" s="6"/>
      <c r="E2" s="6"/>
      <c r="F2" s="1"/>
    </row>
    <row r="3" spans="1:6">
      <c r="A3" s="2" t="s">
        <v>71</v>
      </c>
      <c r="B3" s="1" t="s">
        <v>121</v>
      </c>
      <c r="C3" s="1" t="s">
        <v>120</v>
      </c>
      <c r="D3" s="1" t="s">
        <v>128</v>
      </c>
      <c r="E3" s="1"/>
      <c r="F3" s="1"/>
    </row>
    <row r="4" spans="1:6">
      <c r="A4" s="2" t="s">
        <v>72</v>
      </c>
      <c r="B4" s="1" t="s">
        <v>121</v>
      </c>
      <c r="C4" s="1" t="s">
        <v>119</v>
      </c>
      <c r="D4" s="1" t="s">
        <v>125</v>
      </c>
      <c r="E4" s="1"/>
      <c r="F4" s="1"/>
    </row>
    <row r="5" spans="1:6">
      <c r="A5" s="2" t="s">
        <v>86</v>
      </c>
      <c r="B5" s="1" t="s">
        <v>87</v>
      </c>
      <c r="C5" s="1" t="s">
        <v>120</v>
      </c>
      <c r="D5" s="1" t="s">
        <v>127</v>
      </c>
      <c r="E5" s="1"/>
      <c r="F5" s="1"/>
    </row>
    <row r="6" spans="1:6">
      <c r="A6" s="2" t="s">
        <v>88</v>
      </c>
      <c r="B6" s="1" t="s">
        <v>89</v>
      </c>
      <c r="C6" s="1" t="s">
        <v>119</v>
      </c>
      <c r="D6" s="1" t="s">
        <v>126</v>
      </c>
      <c r="E6" s="1" t="s">
        <v>128</v>
      </c>
      <c r="F6" s="1"/>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E252"/>
  <sheetViews>
    <sheetView workbookViewId="0">
      <selection activeCell="M9" sqref="M9"/>
    </sheetView>
  </sheetViews>
  <sheetFormatPr defaultRowHeight="12.75"/>
  <cols>
    <col min="1" max="1" width="13.85546875" style="61" customWidth="1"/>
    <col min="2" max="2" width="18.85546875" customWidth="1"/>
    <col min="3" max="3" width="41.140625" customWidth="1"/>
    <col min="4" max="4" width="6.140625" customWidth="1"/>
    <col min="5" max="5" width="11" customWidth="1"/>
    <col min="6" max="6" width="9.140625" style="9"/>
    <col min="7" max="7" width="7.28515625" style="9" customWidth="1"/>
    <col min="8" max="8" width="9.140625" style="9"/>
    <col min="9" max="9" width="18.28515625" customWidth="1"/>
    <col min="11" max="12" width="6.85546875" customWidth="1"/>
    <col min="13" max="13" width="22.5703125" customWidth="1"/>
    <col min="14" max="14" width="7.85546875" style="9" customWidth="1"/>
    <col min="15" max="15" width="20.42578125" customWidth="1"/>
    <col min="16" max="16" width="11.42578125" customWidth="1"/>
    <col min="17" max="17" width="36.42578125" customWidth="1"/>
    <col min="18" max="18" width="4.28515625" customWidth="1"/>
    <col min="19" max="19" width="9.85546875" customWidth="1"/>
    <col min="20" max="20" width="9.5703125" customWidth="1"/>
    <col min="21" max="22" width="10.85546875" customWidth="1"/>
    <col min="23" max="23" width="11" customWidth="1"/>
    <col min="24" max="24" width="55.28515625" customWidth="1"/>
    <col min="25" max="25" width="5.7109375" customWidth="1"/>
    <col min="28" max="28" width="11.28515625" customWidth="1"/>
    <col min="29" max="29" width="10.28515625" customWidth="1"/>
  </cols>
  <sheetData>
    <row r="1" spans="2:31">
      <c r="J1" s="95"/>
    </row>
    <row r="2" spans="2:31">
      <c r="J2" s="95"/>
    </row>
    <row r="3" spans="2:31">
      <c r="F3" s="96" t="s">
        <v>515</v>
      </c>
      <c r="G3" s="96"/>
      <c r="H3" s="96"/>
      <c r="I3" s="97"/>
      <c r="J3" s="95"/>
      <c r="K3" s="98" t="s">
        <v>516</v>
      </c>
      <c r="L3" s="98"/>
      <c r="M3" s="98"/>
      <c r="N3" s="118"/>
      <c r="O3" s="98"/>
      <c r="P3" s="99" t="s">
        <v>517</v>
      </c>
      <c r="Q3" s="99"/>
    </row>
    <row r="4" spans="2:31">
      <c r="F4" s="96" t="s">
        <v>518</v>
      </c>
      <c r="G4" s="96"/>
      <c r="H4" s="96"/>
      <c r="I4" s="97"/>
      <c r="J4" s="95"/>
      <c r="K4" s="98" t="s">
        <v>519</v>
      </c>
      <c r="L4" s="98"/>
      <c r="M4" s="98"/>
      <c r="N4" s="118"/>
      <c r="O4" s="98"/>
      <c r="P4" s="99" t="s">
        <v>520</v>
      </c>
      <c r="Q4" s="99"/>
    </row>
    <row r="5" spans="2:31">
      <c r="F5" s="96" t="s">
        <v>521</v>
      </c>
      <c r="G5" s="96"/>
      <c r="H5" s="96"/>
      <c r="I5" s="97"/>
      <c r="J5" s="95"/>
      <c r="K5" s="98"/>
      <c r="L5" s="98"/>
      <c r="M5" s="98"/>
      <c r="N5" s="118"/>
      <c r="O5" s="98"/>
      <c r="P5" s="99" t="s">
        <v>522</v>
      </c>
      <c r="Q5" s="99"/>
    </row>
    <row r="6" spans="2:31">
      <c r="F6" s="96"/>
      <c r="G6" s="96"/>
      <c r="H6" s="96"/>
      <c r="I6" s="97"/>
      <c r="J6" s="95"/>
      <c r="K6" s="98"/>
      <c r="L6" s="98"/>
      <c r="M6" s="98"/>
      <c r="N6" s="118"/>
      <c r="O6" s="98"/>
      <c r="P6" s="99"/>
      <c r="Q6" s="99"/>
    </row>
    <row r="7" spans="2:31">
      <c r="B7" s="100" t="s">
        <v>523</v>
      </c>
      <c r="C7" s="101"/>
      <c r="D7" s="101"/>
      <c r="E7" s="102"/>
      <c r="F7" s="103"/>
      <c r="G7" s="104"/>
      <c r="H7" s="104"/>
      <c r="I7" s="105"/>
      <c r="J7" s="106"/>
      <c r="K7" s="107"/>
      <c r="L7" s="107"/>
      <c r="M7" s="98"/>
      <c r="N7" s="118"/>
      <c r="O7" s="98"/>
      <c r="P7" s="99"/>
      <c r="Q7" s="99"/>
    </row>
    <row r="8" spans="2:31">
      <c r="B8" s="11" t="s">
        <v>1</v>
      </c>
      <c r="C8" s="10" t="s">
        <v>0</v>
      </c>
      <c r="D8" s="10" t="s">
        <v>2</v>
      </c>
      <c r="E8" s="10" t="s">
        <v>4</v>
      </c>
      <c r="F8" s="108" t="s">
        <v>201</v>
      </c>
      <c r="G8" s="108" t="s">
        <v>583</v>
      </c>
      <c r="H8" s="108" t="s">
        <v>394</v>
      </c>
      <c r="J8" s="95"/>
      <c r="K8" s="10" t="s">
        <v>187</v>
      </c>
      <c r="L8" s="10"/>
      <c r="M8" s="10" t="s">
        <v>199</v>
      </c>
      <c r="N8" s="119" t="s">
        <v>583</v>
      </c>
      <c r="O8" s="10" t="s">
        <v>585</v>
      </c>
      <c r="P8" s="10" t="s">
        <v>524</v>
      </c>
      <c r="Q8" s="10" t="s">
        <v>199</v>
      </c>
      <c r="R8" s="10"/>
      <c r="S8" s="10" t="s">
        <v>525</v>
      </c>
      <c r="T8" s="10" t="s">
        <v>526</v>
      </c>
      <c r="U8" s="10" t="s">
        <v>527</v>
      </c>
      <c r="V8" s="10" t="s">
        <v>528</v>
      </c>
      <c r="W8" s="10" t="s">
        <v>529</v>
      </c>
      <c r="X8" s="10"/>
      <c r="Y8" s="109" t="s">
        <v>556</v>
      </c>
      <c r="Z8" t="s">
        <v>525</v>
      </c>
      <c r="AA8" t="s">
        <v>200</v>
      </c>
      <c r="AB8" t="s">
        <v>530</v>
      </c>
      <c r="AC8" t="s">
        <v>531</v>
      </c>
      <c r="AD8" t="s">
        <v>532</v>
      </c>
      <c r="AE8" s="109" t="s">
        <v>199</v>
      </c>
    </row>
    <row r="9" spans="2:31" ht="15.75">
      <c r="B9" s="396">
        <v>5010</v>
      </c>
      <c r="C9" s="3" t="s">
        <v>23</v>
      </c>
      <c r="D9" s="3" t="s">
        <v>120</v>
      </c>
      <c r="E9" s="3" t="s">
        <v>123</v>
      </c>
      <c r="F9" s="148">
        <v>1</v>
      </c>
      <c r="G9" s="148">
        <v>1</v>
      </c>
      <c r="H9" s="148">
        <v>12</v>
      </c>
      <c r="I9" t="str">
        <f t="shared" ref="I9:I40" si="0">VLOOKUP(F9,$B$79:$C$105,2,0)</f>
        <v>T/V</v>
      </c>
      <c r="J9" s="95"/>
      <c r="K9" s="110">
        <v>0</v>
      </c>
      <c r="L9" s="111">
        <f>IF(ISBLANK(AA9),K9,VLOOKUP(AA9,$B$9:$H$71,5,0))</f>
        <v>0</v>
      </c>
      <c r="M9" t="str">
        <f t="shared" ref="M9:M55" si="1">VLOOKUP(L9,$B$80:$C$128,2,0)</f>
        <v>Inkomen</v>
      </c>
      <c r="N9" s="9">
        <v>9</v>
      </c>
      <c r="O9" s="115" t="str">
        <f t="shared" ref="O9:O51" si="2">VLOOKUP(N9,$B$109:$C$119,2,0)</f>
        <v>overige</v>
      </c>
      <c r="P9" s="9">
        <v>91</v>
      </c>
      <c r="Q9" s="115" t="str">
        <f t="shared" ref="Q9:Q15" si="3">VLOOKUP(P9,$B$130:$C$232,2,0)</f>
        <v>per jaar WKR prognose</v>
      </c>
      <c r="R9" s="110" t="str">
        <f>IF(AND(ISBLANK(#REF!),ISBLANK(#REF!)),"","x")</f>
        <v>x</v>
      </c>
      <c r="S9" t="s">
        <v>534</v>
      </c>
      <c r="T9" t="str">
        <f>CONCATENATE(L9,N9,IF(ISNA(P9),"00",TEXT(P9,"00")))</f>
        <v>0991</v>
      </c>
      <c r="U9" t="s">
        <v>535</v>
      </c>
      <c r="V9" t="s">
        <v>536</v>
      </c>
      <c r="W9" s="9">
        <v>9905</v>
      </c>
      <c r="X9" t="str">
        <f t="shared" ref="X9:X14" si="4">CONCATENATE(M9," - ",IF(ISNA(Q9),"",Q9))</f>
        <v>Inkomen - per jaar WKR prognose</v>
      </c>
      <c r="Y9" s="112">
        <f>LEN(X9)</f>
        <v>31</v>
      </c>
      <c r="Z9" t="str">
        <f t="shared" ref="Z9:Z85" si="5">S9</f>
        <v>ALL*</v>
      </c>
      <c r="AA9" s="113"/>
      <c r="AB9" t="str">
        <f t="shared" ref="AB9:AB15" si="6">V9</f>
        <v>31.12.9999</v>
      </c>
      <c r="AC9" t="str">
        <f t="shared" ref="AC9:AC15" si="7">U9</f>
        <v>01.01.2012</v>
      </c>
      <c r="AD9" t="str">
        <f t="shared" ref="AD9:AD15" si="8">T9</f>
        <v>0991</v>
      </c>
      <c r="AE9" s="114" t="str">
        <f>IF(ISBLANK(AA9),"",VLOOKUP(AA9,$B$9:$C$73,2,0))</f>
        <v/>
      </c>
    </row>
    <row r="10" spans="2:31" ht="15.75">
      <c r="B10" s="396">
        <v>5011</v>
      </c>
      <c r="C10" s="3" t="s">
        <v>23</v>
      </c>
      <c r="D10" s="3" t="s">
        <v>119</v>
      </c>
      <c r="E10" s="3" t="s">
        <v>123</v>
      </c>
      <c r="F10" s="148">
        <v>1</v>
      </c>
      <c r="G10" s="148">
        <v>1</v>
      </c>
      <c r="H10" s="148">
        <v>12</v>
      </c>
      <c r="I10" t="str">
        <f t="shared" si="0"/>
        <v>T/V</v>
      </c>
      <c r="J10" s="95"/>
      <c r="K10" s="110">
        <v>0</v>
      </c>
      <c r="L10" s="111">
        <f>IF(ISBLANK(AA10),K10,VLOOKUP(AA10,$B$9:$H$71,5,0))</f>
        <v>0</v>
      </c>
      <c r="M10" t="str">
        <f t="shared" si="1"/>
        <v>Inkomen</v>
      </c>
      <c r="N10" s="9">
        <v>9</v>
      </c>
      <c r="O10" s="115" t="str">
        <f t="shared" si="2"/>
        <v>overige</v>
      </c>
      <c r="P10" s="9">
        <v>92</v>
      </c>
      <c r="Q10" s="115" t="str">
        <f t="shared" si="3"/>
        <v>per periode WKR grondslag</v>
      </c>
      <c r="R10" s="110" t="str">
        <f>IF(AND(ISBLANK(#REF!),ISBLANK(#REF!)),"","x")</f>
        <v>x</v>
      </c>
      <c r="S10" t="s">
        <v>534</v>
      </c>
      <c r="T10" t="str">
        <f t="shared" ref="T10:T87" si="9">CONCATENATE(L10,N10,IF(ISNA(P10),"00",TEXT(P10,"00")))</f>
        <v>0992</v>
      </c>
      <c r="U10" t="s">
        <v>535</v>
      </c>
      <c r="V10" t="s">
        <v>536</v>
      </c>
      <c r="W10" s="9">
        <v>9900</v>
      </c>
      <c r="X10" t="str">
        <f t="shared" si="4"/>
        <v>Inkomen - per periode WKR grondslag</v>
      </c>
      <c r="Y10" s="112">
        <f t="shared" ref="Y10:Y85" si="10">LEN(X10)</f>
        <v>35</v>
      </c>
      <c r="Z10" t="str">
        <f t="shared" si="5"/>
        <v>ALL*</v>
      </c>
      <c r="AA10" s="113"/>
      <c r="AB10" t="str">
        <f t="shared" si="6"/>
        <v>31.12.9999</v>
      </c>
      <c r="AC10" t="str">
        <f t="shared" si="7"/>
        <v>01.01.2012</v>
      </c>
      <c r="AD10" t="str">
        <f t="shared" si="8"/>
        <v>0992</v>
      </c>
      <c r="AE10" s="114" t="str">
        <f>IF(ISBLANK(AA10),"",VLOOKUP(AA10,$B$9:$C$73,2,0))</f>
        <v/>
      </c>
    </row>
    <row r="11" spans="2:31" ht="15.75">
      <c r="B11" s="396">
        <v>5021</v>
      </c>
      <c r="C11" s="3" t="s">
        <v>26</v>
      </c>
      <c r="D11" s="3" t="s">
        <v>119</v>
      </c>
      <c r="E11" s="3" t="s">
        <v>123</v>
      </c>
      <c r="F11" s="148">
        <v>1</v>
      </c>
      <c r="G11" s="148">
        <v>9</v>
      </c>
      <c r="H11" s="148">
        <v>72</v>
      </c>
      <c r="I11" t="str">
        <f t="shared" si="0"/>
        <v>T/V</v>
      </c>
      <c r="J11" s="95"/>
      <c r="K11" s="110">
        <v>0</v>
      </c>
      <c r="L11" s="111">
        <f>IF(ISBLANK(AA11),K11,VLOOKUP(AA11,$B$9:$H$71,5,0))</f>
        <v>0</v>
      </c>
      <c r="M11" t="str">
        <f t="shared" si="1"/>
        <v>Inkomen</v>
      </c>
      <c r="N11" s="9">
        <v>9</v>
      </c>
      <c r="O11" s="115" t="str">
        <f t="shared" si="2"/>
        <v>overige</v>
      </c>
      <c r="P11" s="9">
        <v>93</v>
      </c>
      <c r="Q11" s="115" t="str">
        <f t="shared" si="3"/>
        <v>aanvullend WKR grondslag extern</v>
      </c>
      <c r="R11" s="110" t="str">
        <f>IF(AND(ISBLANK(#REF!),ISBLANK(#REF!)),"","x")</f>
        <v>x</v>
      </c>
      <c r="S11" t="s">
        <v>534</v>
      </c>
      <c r="T11" t="str">
        <f t="shared" si="9"/>
        <v>0993</v>
      </c>
      <c r="U11" t="s">
        <v>535</v>
      </c>
      <c r="V11" t="s">
        <v>536</v>
      </c>
      <c r="W11" s="9">
        <v>9902</v>
      </c>
      <c r="X11" t="str">
        <f t="shared" si="4"/>
        <v>Inkomen - aanvullend WKR grondslag extern</v>
      </c>
      <c r="Y11" s="112">
        <f t="shared" si="10"/>
        <v>41</v>
      </c>
      <c r="Z11" t="str">
        <f t="shared" si="5"/>
        <v>ALL*</v>
      </c>
      <c r="AA11" s="113"/>
      <c r="AB11" t="str">
        <f t="shared" si="6"/>
        <v>31.12.9999</v>
      </c>
      <c r="AC11" t="str">
        <f t="shared" si="7"/>
        <v>01.01.2012</v>
      </c>
      <c r="AD11" t="str">
        <f t="shared" si="8"/>
        <v>0993</v>
      </c>
      <c r="AE11" s="114" t="str">
        <f>IF(ISBLANK(AA11),"",VLOOKUP(AA11,$B$9:$C$73,2,0))</f>
        <v/>
      </c>
    </row>
    <row r="12" spans="2:31" ht="15.75">
      <c r="B12" s="396">
        <v>5031</v>
      </c>
      <c r="C12" s="3" t="s">
        <v>31</v>
      </c>
      <c r="D12" s="3" t="s">
        <v>119</v>
      </c>
      <c r="E12" s="3" t="s">
        <v>123</v>
      </c>
      <c r="F12" s="148">
        <v>1</v>
      </c>
      <c r="G12" s="148">
        <v>0</v>
      </c>
      <c r="H12" s="148">
        <v>8</v>
      </c>
      <c r="I12" t="str">
        <f t="shared" si="0"/>
        <v>T/V</v>
      </c>
      <c r="J12" s="95"/>
      <c r="K12" s="9">
        <v>0</v>
      </c>
      <c r="L12" s="111">
        <f>IF(ISBLANK(AA12),K12,VLOOKUP(AA12,$B$9:$H$71,5,0))</f>
        <v>0</v>
      </c>
      <c r="M12" t="str">
        <f t="shared" si="1"/>
        <v>Inkomen</v>
      </c>
      <c r="N12" s="9">
        <v>9</v>
      </c>
      <c r="O12" s="115" t="str">
        <f t="shared" si="2"/>
        <v>overige</v>
      </c>
      <c r="P12" s="9">
        <v>94</v>
      </c>
      <c r="Q12" s="115" t="str">
        <f t="shared" si="3"/>
        <v>salaris eigen personeel</v>
      </c>
      <c r="R12" s="110" t="str">
        <f>IF(AND(ISBLANK(#REF!),ISBLANK(#REF!)),"","x")</f>
        <v>x</v>
      </c>
      <c r="S12" t="s">
        <v>534</v>
      </c>
      <c r="T12" t="str">
        <f t="shared" si="9"/>
        <v>0994</v>
      </c>
      <c r="U12" t="s">
        <v>535</v>
      </c>
      <c r="V12" t="s">
        <v>536</v>
      </c>
      <c r="W12" s="9">
        <v>9903</v>
      </c>
      <c r="X12" t="str">
        <f t="shared" si="4"/>
        <v>Inkomen - salaris eigen personeel</v>
      </c>
      <c r="Y12" s="112">
        <f t="shared" si="10"/>
        <v>33</v>
      </c>
      <c r="Z12" t="str">
        <f t="shared" si="5"/>
        <v>ALL*</v>
      </c>
      <c r="AA12" s="113"/>
      <c r="AB12" t="str">
        <f t="shared" si="6"/>
        <v>31.12.9999</v>
      </c>
      <c r="AC12" t="str">
        <f t="shared" si="7"/>
        <v>01.01.2012</v>
      </c>
      <c r="AD12" t="str">
        <f t="shared" si="8"/>
        <v>0994</v>
      </c>
      <c r="AE12" s="114" t="str">
        <f>IF(ISBLANK(AA12),"",VLOOKUP(AA12,$B$9:$C$73,2,0))</f>
        <v/>
      </c>
    </row>
    <row r="13" spans="2:31" ht="15.75">
      <c r="B13" s="398">
        <v>5033</v>
      </c>
      <c r="C13" s="3" t="s">
        <v>33</v>
      </c>
      <c r="D13" s="1" t="s">
        <v>119</v>
      </c>
      <c r="E13" s="1" t="s">
        <v>123</v>
      </c>
      <c r="F13" s="397">
        <v>1</v>
      </c>
      <c r="G13" s="148">
        <v>0</v>
      </c>
      <c r="H13" s="148">
        <v>8</v>
      </c>
      <c r="I13" t="str">
        <f t="shared" si="0"/>
        <v>T/V</v>
      </c>
      <c r="J13" s="95"/>
      <c r="K13" s="9">
        <v>0</v>
      </c>
      <c r="L13" s="111">
        <f>IF(ISBLANK(AA13),K13,VLOOKUP(AA13,$B$9:$H$71,5,0))</f>
        <v>0</v>
      </c>
      <c r="M13" t="str">
        <f t="shared" si="1"/>
        <v>Inkomen</v>
      </c>
      <c r="N13" s="9">
        <v>9</v>
      </c>
      <c r="O13" s="115" t="str">
        <f t="shared" si="2"/>
        <v>overige</v>
      </c>
      <c r="P13" s="9">
        <v>95</v>
      </c>
      <c r="Q13" s="115" t="str">
        <f t="shared" si="3"/>
        <v>correctie werkkosten</v>
      </c>
      <c r="R13" s="110" t="s">
        <v>123</v>
      </c>
      <c r="S13" t="s">
        <v>534</v>
      </c>
      <c r="T13" t="str">
        <f t="shared" si="9"/>
        <v>0995</v>
      </c>
      <c r="U13" t="s">
        <v>535</v>
      </c>
      <c r="V13" t="s">
        <v>536</v>
      </c>
      <c r="W13" s="9">
        <v>9903</v>
      </c>
      <c r="X13" t="str">
        <f t="shared" si="4"/>
        <v>Inkomen - correctie werkkosten</v>
      </c>
      <c r="Y13" s="112">
        <f t="shared" si="10"/>
        <v>30</v>
      </c>
      <c r="Z13" t="str">
        <f t="shared" si="5"/>
        <v>ALL*</v>
      </c>
      <c r="AA13" s="113"/>
      <c r="AB13" t="str">
        <f t="shared" si="6"/>
        <v>31.12.9999</v>
      </c>
      <c r="AC13" t="str">
        <f t="shared" si="7"/>
        <v>01.01.2012</v>
      </c>
      <c r="AD13" t="str">
        <f t="shared" si="8"/>
        <v>0995</v>
      </c>
      <c r="AE13" s="114"/>
    </row>
    <row r="14" spans="2:31" ht="15.75">
      <c r="B14" s="398">
        <v>5035</v>
      </c>
      <c r="C14" s="3" t="s">
        <v>35</v>
      </c>
      <c r="D14" s="1" t="s">
        <v>119</v>
      </c>
      <c r="E14" s="1" t="s">
        <v>123</v>
      </c>
      <c r="F14" s="397">
        <v>1</v>
      </c>
      <c r="G14" s="148">
        <v>0</v>
      </c>
      <c r="H14" s="148">
        <v>8</v>
      </c>
      <c r="I14" t="str">
        <f t="shared" si="0"/>
        <v>T/V</v>
      </c>
      <c r="J14" s="95"/>
      <c r="K14" s="9">
        <v>0</v>
      </c>
      <c r="L14" s="111">
        <v>0</v>
      </c>
      <c r="M14" t="str">
        <f t="shared" si="1"/>
        <v>Inkomen</v>
      </c>
      <c r="N14" s="9">
        <v>9</v>
      </c>
      <c r="O14" s="115" t="str">
        <f t="shared" si="2"/>
        <v>overige</v>
      </c>
      <c r="P14" s="9">
        <v>96</v>
      </c>
      <c r="Q14" s="115" t="str">
        <f t="shared" si="3"/>
        <v>werkkosten overheveling</v>
      </c>
      <c r="R14" s="110" t="s">
        <v>123</v>
      </c>
      <c r="S14" t="s">
        <v>534</v>
      </c>
      <c r="T14" t="str">
        <f>CONCATENATE(L14,N14,IF(ISNA(P14),"00",TEXT(P14,"00")))</f>
        <v>0996</v>
      </c>
      <c r="U14" t="s">
        <v>535</v>
      </c>
      <c r="V14" t="s">
        <v>536</v>
      </c>
      <c r="W14" s="9">
        <v>9903</v>
      </c>
      <c r="X14" t="str">
        <f t="shared" si="4"/>
        <v>Inkomen - werkkosten overheveling</v>
      </c>
      <c r="Y14" s="112">
        <f t="shared" si="10"/>
        <v>33</v>
      </c>
      <c r="Z14" t="str">
        <f>S14</f>
        <v>ALL*</v>
      </c>
      <c r="AA14" s="113"/>
      <c r="AB14" t="str">
        <f t="shared" si="6"/>
        <v>31.12.9999</v>
      </c>
      <c r="AC14" t="str">
        <f t="shared" si="7"/>
        <v>01.01.2012</v>
      </c>
      <c r="AD14" t="str">
        <f t="shared" si="8"/>
        <v>0996</v>
      </c>
      <c r="AE14" s="114"/>
    </row>
    <row r="15" spans="2:31" ht="15.75">
      <c r="B15" s="396">
        <v>5041</v>
      </c>
      <c r="C15" s="3" t="s">
        <v>37</v>
      </c>
      <c r="D15" s="3" t="s">
        <v>119</v>
      </c>
      <c r="E15" s="3" t="s">
        <v>123</v>
      </c>
      <c r="F15" s="148">
        <v>1</v>
      </c>
      <c r="G15" s="148">
        <v>1</v>
      </c>
      <c r="H15" s="148">
        <v>12</v>
      </c>
      <c r="I15" t="str">
        <f t="shared" si="0"/>
        <v>T/V</v>
      </c>
      <c r="J15" s="95"/>
      <c r="K15" s="9">
        <v>1</v>
      </c>
      <c r="L15" s="111">
        <f t="shared" ref="L15:L61" si="11">IF(ISBLANK(AA15),K15,VLOOKUP(AA15,$B$9:$H$71,5,0))</f>
        <v>1</v>
      </c>
      <c r="M15" t="str">
        <f t="shared" si="1"/>
        <v>T/V</v>
      </c>
      <c r="N15" s="9">
        <v>9</v>
      </c>
      <c r="O15" s="115" t="str">
        <f t="shared" si="2"/>
        <v>overige</v>
      </c>
      <c r="P15" s="111">
        <v>72</v>
      </c>
      <c r="Q15" s="115" t="str">
        <f t="shared" si="3"/>
        <v>overige verg./verstr.</v>
      </c>
      <c r="R15" s="110" t="str">
        <f>IF(AND(ISBLANK(#REF!),ISBLANK(#REF!)),"","x")</f>
        <v>x</v>
      </c>
      <c r="S15" t="s">
        <v>534</v>
      </c>
      <c r="T15" t="str">
        <f t="shared" si="9"/>
        <v>1972</v>
      </c>
      <c r="U15" t="s">
        <v>535</v>
      </c>
      <c r="V15" t="s">
        <v>536</v>
      </c>
      <c r="W15" s="9">
        <v>9903</v>
      </c>
      <c r="X15" t="str">
        <f t="shared" ref="X15:X28" si="12">CONCATENATE(M15,"-",O15,"-",IF(ISNA(Q15),"",Q15))</f>
        <v>T/V-overige-overige verg./verstr.</v>
      </c>
      <c r="Y15" s="112">
        <f t="shared" si="10"/>
        <v>33</v>
      </c>
      <c r="Z15" t="str">
        <f t="shared" si="5"/>
        <v>ALL*</v>
      </c>
      <c r="AA15" s="113"/>
      <c r="AB15" t="str">
        <f t="shared" si="6"/>
        <v>31.12.9999</v>
      </c>
      <c r="AC15" t="str">
        <f t="shared" si="7"/>
        <v>01.01.2012</v>
      </c>
      <c r="AD15" t="str">
        <f t="shared" si="8"/>
        <v>1972</v>
      </c>
      <c r="AE15" s="114" t="str">
        <f t="shared" ref="AE15:AE23" si="13">IF(ISBLANK(AA15),"",VLOOKUP(AA15,$B$9:$C$73,2,0))</f>
        <v/>
      </c>
    </row>
    <row r="16" spans="2:31" ht="15.75">
      <c r="B16" s="396">
        <v>5051</v>
      </c>
      <c r="C16" s="3" t="s">
        <v>42</v>
      </c>
      <c r="D16" s="3" t="s">
        <v>119</v>
      </c>
      <c r="E16" s="3" t="s">
        <v>123</v>
      </c>
      <c r="F16" s="148">
        <v>1</v>
      </c>
      <c r="G16" s="148">
        <v>1</v>
      </c>
      <c r="H16" s="148">
        <v>13</v>
      </c>
      <c r="I16" t="str">
        <f t="shared" si="0"/>
        <v>T/V</v>
      </c>
      <c r="J16" s="95"/>
      <c r="K16" s="9">
        <v>2</v>
      </c>
      <c r="L16" s="111">
        <f t="shared" si="11"/>
        <v>2</v>
      </c>
      <c r="M16" t="str">
        <f t="shared" si="1"/>
        <v>Gratificaties</v>
      </c>
      <c r="N16" s="9">
        <v>9</v>
      </c>
      <c r="O16" s="115" t="str">
        <f t="shared" si="2"/>
        <v>overige</v>
      </c>
      <c r="P16" s="111">
        <v>72</v>
      </c>
      <c r="Q16" s="115" t="str">
        <f t="shared" ref="Q16:Q48" si="14">VLOOKUP(P16,$B$130:$C$232,2,0)</f>
        <v>overige verg./verstr.</v>
      </c>
      <c r="R16" s="110" t="str">
        <f>IF(AND(ISBLANK(#REF!),ISBLANK(#REF!)),"","x")</f>
        <v>x</v>
      </c>
      <c r="S16" t="s">
        <v>534</v>
      </c>
      <c r="T16" t="str">
        <f t="shared" si="9"/>
        <v>2972</v>
      </c>
      <c r="U16" t="s">
        <v>535</v>
      </c>
      <c r="V16" t="s">
        <v>536</v>
      </c>
      <c r="W16" s="9">
        <v>9903</v>
      </c>
      <c r="X16" t="str">
        <f t="shared" si="12"/>
        <v>Gratificaties-overige-overige verg./verstr.</v>
      </c>
      <c r="Y16" s="112">
        <f t="shared" si="10"/>
        <v>43</v>
      </c>
      <c r="Z16" t="str">
        <f t="shared" si="5"/>
        <v>ALL*</v>
      </c>
      <c r="AA16" s="113"/>
      <c r="AB16" t="str">
        <f t="shared" ref="AB16:AB87" si="15">V16</f>
        <v>31.12.9999</v>
      </c>
      <c r="AC16" t="str">
        <f t="shared" ref="AC16:AC87" si="16">U16</f>
        <v>01.01.2012</v>
      </c>
      <c r="AD16" t="str">
        <f t="shared" ref="AD16:AD87" si="17">T16</f>
        <v>2972</v>
      </c>
      <c r="AE16" s="114" t="str">
        <f t="shared" si="13"/>
        <v/>
      </c>
    </row>
    <row r="17" spans="2:31" ht="15.75">
      <c r="B17" s="396">
        <v>5053</v>
      </c>
      <c r="C17" s="3" t="s">
        <v>44</v>
      </c>
      <c r="D17" s="3" t="s">
        <v>119</v>
      </c>
      <c r="E17" s="3" t="s">
        <v>123</v>
      </c>
      <c r="F17" s="148">
        <v>1</v>
      </c>
      <c r="G17" s="148">
        <v>1</v>
      </c>
      <c r="H17" s="148">
        <v>13</v>
      </c>
      <c r="I17" t="str">
        <f t="shared" si="0"/>
        <v>T/V</v>
      </c>
      <c r="J17" s="95"/>
      <c r="K17" s="9">
        <v>3</v>
      </c>
      <c r="L17" s="111">
        <f t="shared" si="11"/>
        <v>3</v>
      </c>
      <c r="M17" t="str">
        <f t="shared" si="1"/>
        <v>Onkosten en WW</v>
      </c>
      <c r="N17" s="9">
        <v>9</v>
      </c>
      <c r="O17" s="115" t="str">
        <f t="shared" si="2"/>
        <v>overige</v>
      </c>
      <c r="P17" s="111">
        <v>72</v>
      </c>
      <c r="Q17" s="115" t="str">
        <f t="shared" si="14"/>
        <v>overige verg./verstr.</v>
      </c>
      <c r="R17" s="110" t="str">
        <f>IF(AND(ISBLANK(#REF!),ISBLANK(#REF!)),"","x")</f>
        <v>x</v>
      </c>
      <c r="S17" t="s">
        <v>534</v>
      </c>
      <c r="T17" t="str">
        <f t="shared" si="9"/>
        <v>3972</v>
      </c>
      <c r="U17" t="s">
        <v>535</v>
      </c>
      <c r="V17" t="s">
        <v>536</v>
      </c>
      <c r="W17" s="9">
        <v>9903</v>
      </c>
      <c r="X17" t="str">
        <f t="shared" si="12"/>
        <v>Onkosten en WW-overige-overige verg./verstr.</v>
      </c>
      <c r="Y17" s="112">
        <f t="shared" si="10"/>
        <v>44</v>
      </c>
      <c r="Z17" t="str">
        <f t="shared" si="5"/>
        <v>ALL*</v>
      </c>
      <c r="AA17" s="113"/>
      <c r="AB17" t="str">
        <f t="shared" si="15"/>
        <v>31.12.9999</v>
      </c>
      <c r="AC17" t="str">
        <f t="shared" si="16"/>
        <v>01.01.2012</v>
      </c>
      <c r="AD17" t="str">
        <f t="shared" si="17"/>
        <v>3972</v>
      </c>
      <c r="AE17" s="114" t="str">
        <f t="shared" si="13"/>
        <v/>
      </c>
    </row>
    <row r="18" spans="2:31" ht="15.75">
      <c r="B18" s="396">
        <v>5055</v>
      </c>
      <c r="C18" s="3" t="s">
        <v>46</v>
      </c>
      <c r="D18" s="3" t="s">
        <v>119</v>
      </c>
      <c r="E18" s="3" t="s">
        <v>123</v>
      </c>
      <c r="F18" s="148">
        <v>1</v>
      </c>
      <c r="G18" s="148">
        <v>1</v>
      </c>
      <c r="H18" s="148">
        <v>13</v>
      </c>
      <c r="I18" t="str">
        <f t="shared" si="0"/>
        <v>T/V</v>
      </c>
      <c r="J18" s="95"/>
      <c r="K18" s="9">
        <v>4</v>
      </c>
      <c r="L18" s="111">
        <f t="shared" si="11"/>
        <v>4</v>
      </c>
      <c r="M18" t="str">
        <f t="shared" si="1"/>
        <v>Verblijfskosten</v>
      </c>
      <c r="N18" s="9">
        <v>9</v>
      </c>
      <c r="O18" s="115" t="str">
        <f t="shared" si="2"/>
        <v>overige</v>
      </c>
      <c r="P18" s="111">
        <v>72</v>
      </c>
      <c r="Q18" s="115" t="str">
        <f t="shared" si="14"/>
        <v>overige verg./verstr.</v>
      </c>
      <c r="R18" s="110" t="str">
        <f>IF(AND(ISBLANK(#REF!),ISBLANK(#REF!)),"","x")</f>
        <v>x</v>
      </c>
      <c r="S18" t="s">
        <v>534</v>
      </c>
      <c r="T18" t="str">
        <f t="shared" si="9"/>
        <v>4972</v>
      </c>
      <c r="U18" t="s">
        <v>535</v>
      </c>
      <c r="V18" t="s">
        <v>536</v>
      </c>
      <c r="W18" s="9">
        <v>9903</v>
      </c>
      <c r="X18" t="str">
        <f t="shared" si="12"/>
        <v>Verblijfskosten-overige-overige verg./verstr.</v>
      </c>
      <c r="Y18" s="112">
        <f t="shared" si="10"/>
        <v>45</v>
      </c>
      <c r="Z18" t="str">
        <f t="shared" si="5"/>
        <v>ALL*</v>
      </c>
      <c r="AA18" s="113"/>
      <c r="AB18" t="str">
        <f t="shared" si="15"/>
        <v>31.12.9999</v>
      </c>
      <c r="AC18" t="str">
        <f t="shared" si="16"/>
        <v>01.01.2012</v>
      </c>
      <c r="AD18" t="str">
        <f t="shared" si="17"/>
        <v>4972</v>
      </c>
      <c r="AE18" s="114" t="str">
        <f t="shared" si="13"/>
        <v/>
      </c>
    </row>
    <row r="19" spans="2:31" ht="15.75">
      <c r="B19" s="396">
        <v>5059</v>
      </c>
      <c r="C19" s="3" t="s">
        <v>130</v>
      </c>
      <c r="D19" s="3" t="s">
        <v>119</v>
      </c>
      <c r="E19" s="3" t="s">
        <v>123</v>
      </c>
      <c r="F19" s="148">
        <v>1</v>
      </c>
      <c r="G19" s="148">
        <v>9</v>
      </c>
      <c r="H19" s="148">
        <v>72</v>
      </c>
      <c r="I19" t="str">
        <f t="shared" si="0"/>
        <v>T/V</v>
      </c>
      <c r="J19" s="95"/>
      <c r="K19" s="9">
        <v>5</v>
      </c>
      <c r="L19" s="111">
        <f t="shared" si="11"/>
        <v>5</v>
      </c>
      <c r="M19" t="str">
        <f t="shared" si="1"/>
        <v>Personele zorg</v>
      </c>
      <c r="N19" s="9">
        <v>9</v>
      </c>
      <c r="O19" s="115" t="str">
        <f t="shared" si="2"/>
        <v>overige</v>
      </c>
      <c r="P19" s="111">
        <v>72</v>
      </c>
      <c r="Q19" s="115" t="str">
        <f t="shared" si="14"/>
        <v>overige verg./verstr.</v>
      </c>
      <c r="R19" s="110" t="str">
        <f>IF(AND(ISBLANK(#REF!),ISBLANK(#REF!)),"","x")</f>
        <v>x</v>
      </c>
      <c r="S19" t="s">
        <v>534</v>
      </c>
      <c r="T19" t="str">
        <f t="shared" si="9"/>
        <v>5972</v>
      </c>
      <c r="U19" t="s">
        <v>535</v>
      </c>
      <c r="V19" t="s">
        <v>536</v>
      </c>
      <c r="W19" s="9">
        <v>9903</v>
      </c>
      <c r="X19" t="str">
        <f t="shared" si="12"/>
        <v>Personele zorg-overige-overige verg./verstr.</v>
      </c>
      <c r="Y19" s="112">
        <f t="shared" si="10"/>
        <v>44</v>
      </c>
      <c r="Z19" t="str">
        <f t="shared" si="5"/>
        <v>ALL*</v>
      </c>
      <c r="AA19" s="113"/>
      <c r="AB19" t="str">
        <f t="shared" si="15"/>
        <v>31.12.9999</v>
      </c>
      <c r="AC19" t="str">
        <f t="shared" si="16"/>
        <v>01.01.2012</v>
      </c>
      <c r="AD19" t="str">
        <f t="shared" si="17"/>
        <v>5972</v>
      </c>
      <c r="AE19" s="114" t="str">
        <f t="shared" si="13"/>
        <v/>
      </c>
    </row>
    <row r="20" spans="2:31" ht="15.75">
      <c r="B20" s="398">
        <v>5067</v>
      </c>
      <c r="C20" s="3" t="s">
        <v>47</v>
      </c>
      <c r="D20" s="1" t="s">
        <v>119</v>
      </c>
      <c r="E20" s="1" t="s">
        <v>123</v>
      </c>
      <c r="F20" s="397">
        <v>1</v>
      </c>
      <c r="G20" s="148">
        <v>0</v>
      </c>
      <c r="H20" s="148">
        <v>8</v>
      </c>
      <c r="I20" t="str">
        <f t="shared" si="0"/>
        <v>T/V</v>
      </c>
      <c r="J20" s="95"/>
      <c r="K20" s="9">
        <v>6</v>
      </c>
      <c r="L20" s="111">
        <f t="shared" si="11"/>
        <v>6</v>
      </c>
      <c r="M20" t="str">
        <f t="shared" si="1"/>
        <v>Bedrijfshulpverl.</v>
      </c>
      <c r="N20" s="9">
        <v>9</v>
      </c>
      <c r="O20" s="115" t="str">
        <f t="shared" si="2"/>
        <v>overige</v>
      </c>
      <c r="P20" s="111">
        <v>72</v>
      </c>
      <c r="Q20" s="115" t="str">
        <f t="shared" si="14"/>
        <v>overige verg./verstr.</v>
      </c>
      <c r="R20" s="110" t="str">
        <f>IF(AND(ISBLANK(#REF!),ISBLANK(#REF!)),"","x")</f>
        <v>x</v>
      </c>
      <c r="S20" t="s">
        <v>534</v>
      </c>
      <c r="T20" t="str">
        <f t="shared" si="9"/>
        <v>6972</v>
      </c>
      <c r="U20" t="s">
        <v>535</v>
      </c>
      <c r="V20" t="s">
        <v>536</v>
      </c>
      <c r="W20" s="9">
        <v>9903</v>
      </c>
      <c r="X20" t="str">
        <f t="shared" si="12"/>
        <v>Bedrijfshulpverl.-overige-overige verg./verstr.</v>
      </c>
      <c r="Y20" s="112">
        <f t="shared" si="10"/>
        <v>47</v>
      </c>
      <c r="Z20" t="str">
        <f t="shared" si="5"/>
        <v>ALL*</v>
      </c>
      <c r="AA20" s="113"/>
      <c r="AB20" t="str">
        <f t="shared" si="15"/>
        <v>31.12.9999</v>
      </c>
      <c r="AC20" t="str">
        <f t="shared" si="16"/>
        <v>01.01.2012</v>
      </c>
      <c r="AD20" t="str">
        <f t="shared" si="17"/>
        <v>6972</v>
      </c>
      <c r="AE20" s="114" t="str">
        <f t="shared" si="13"/>
        <v/>
      </c>
    </row>
    <row r="21" spans="2:31" ht="15.75">
      <c r="B21" s="396">
        <v>5071</v>
      </c>
      <c r="C21" s="3" t="s">
        <v>50</v>
      </c>
      <c r="D21" s="3" t="s">
        <v>119</v>
      </c>
      <c r="E21" s="3" t="s">
        <v>123</v>
      </c>
      <c r="F21" s="148">
        <v>5</v>
      </c>
      <c r="G21" s="148">
        <v>9</v>
      </c>
      <c r="H21" s="148">
        <v>68</v>
      </c>
      <c r="I21" t="str">
        <f t="shared" si="0"/>
        <v>Personele zorg</v>
      </c>
      <c r="J21" s="95"/>
      <c r="K21" s="9">
        <v>7</v>
      </c>
      <c r="L21" s="111">
        <f t="shared" si="11"/>
        <v>7</v>
      </c>
      <c r="M21" t="str">
        <f t="shared" si="1"/>
        <v>Repr.</v>
      </c>
      <c r="N21" s="9">
        <v>9</v>
      </c>
      <c r="O21" s="115" t="str">
        <f t="shared" si="2"/>
        <v>overige</v>
      </c>
      <c r="P21" s="111">
        <v>72</v>
      </c>
      <c r="Q21" s="115" t="str">
        <f t="shared" si="14"/>
        <v>overige verg./verstr.</v>
      </c>
      <c r="R21" s="110" t="str">
        <f>IF(AND(ISBLANK(#REF!),ISBLANK(#REF!)),"","x")</f>
        <v>x</v>
      </c>
      <c r="S21" t="s">
        <v>534</v>
      </c>
      <c r="T21" t="str">
        <f t="shared" si="9"/>
        <v>7972</v>
      </c>
      <c r="U21" t="s">
        <v>535</v>
      </c>
      <c r="V21" t="s">
        <v>536</v>
      </c>
      <c r="W21" s="9">
        <v>9903</v>
      </c>
      <c r="X21" t="str">
        <f t="shared" si="12"/>
        <v>Repr.-overige-overige verg./verstr.</v>
      </c>
      <c r="Y21" s="112">
        <f t="shared" si="10"/>
        <v>35</v>
      </c>
      <c r="Z21" t="str">
        <f t="shared" si="5"/>
        <v>ALL*</v>
      </c>
      <c r="AA21" s="113"/>
      <c r="AB21" t="str">
        <f t="shared" si="15"/>
        <v>31.12.9999</v>
      </c>
      <c r="AC21" t="str">
        <f t="shared" si="16"/>
        <v>01.01.2012</v>
      </c>
      <c r="AD21" t="str">
        <f t="shared" si="17"/>
        <v>7972</v>
      </c>
      <c r="AE21" s="114" t="str">
        <f t="shared" si="13"/>
        <v/>
      </c>
    </row>
    <row r="22" spans="2:31" ht="15.75">
      <c r="B22" s="396">
        <v>5080</v>
      </c>
      <c r="C22" s="3" t="s">
        <v>52</v>
      </c>
      <c r="D22" s="3" t="s">
        <v>120</v>
      </c>
      <c r="E22" s="3" t="s">
        <v>123</v>
      </c>
      <c r="F22" s="148">
        <v>1</v>
      </c>
      <c r="G22" s="148">
        <v>5</v>
      </c>
      <c r="H22" s="148">
        <v>35</v>
      </c>
      <c r="I22" t="str">
        <f t="shared" si="0"/>
        <v>T/V</v>
      </c>
      <c r="J22" s="95"/>
      <c r="K22" s="9">
        <v>8</v>
      </c>
      <c r="L22" s="111">
        <f t="shared" si="11"/>
        <v>8</v>
      </c>
      <c r="M22" t="str">
        <f t="shared" si="1"/>
        <v>instroom/uitst.</v>
      </c>
      <c r="N22" s="9">
        <v>9</v>
      </c>
      <c r="O22" s="115" t="str">
        <f t="shared" si="2"/>
        <v>overige</v>
      </c>
      <c r="P22" s="111">
        <v>72</v>
      </c>
      <c r="Q22" s="115" t="str">
        <f t="shared" si="14"/>
        <v>overige verg./verstr.</v>
      </c>
      <c r="R22" s="110" t="str">
        <f>IF(AND(ISBLANK(#REF!),ISBLANK(#REF!)),"","x")</f>
        <v>x</v>
      </c>
      <c r="S22" t="s">
        <v>534</v>
      </c>
      <c r="T22" t="str">
        <f t="shared" si="9"/>
        <v>8972</v>
      </c>
      <c r="U22" t="s">
        <v>535</v>
      </c>
      <c r="V22" t="s">
        <v>536</v>
      </c>
      <c r="W22" s="9">
        <v>9903</v>
      </c>
      <c r="X22" t="str">
        <f t="shared" si="12"/>
        <v>instroom/uitst.-overige-overige verg./verstr.</v>
      </c>
      <c r="Y22" s="112">
        <f t="shared" si="10"/>
        <v>45</v>
      </c>
      <c r="Z22" t="str">
        <f t="shared" si="5"/>
        <v>ALL*</v>
      </c>
      <c r="AA22" s="113"/>
      <c r="AB22" t="str">
        <f t="shared" si="15"/>
        <v>31.12.9999</v>
      </c>
      <c r="AC22" t="str">
        <f t="shared" si="16"/>
        <v>01.01.2012</v>
      </c>
      <c r="AD22" t="str">
        <f t="shared" si="17"/>
        <v>8972</v>
      </c>
      <c r="AE22" s="114" t="str">
        <f t="shared" si="13"/>
        <v/>
      </c>
    </row>
    <row r="23" spans="2:31" ht="15.75">
      <c r="B23" s="396">
        <v>5081</v>
      </c>
      <c r="C23" s="3" t="s">
        <v>52</v>
      </c>
      <c r="D23" s="3" t="s">
        <v>119</v>
      </c>
      <c r="E23" s="3" t="s">
        <v>123</v>
      </c>
      <c r="F23" s="148">
        <v>1</v>
      </c>
      <c r="G23" s="148">
        <v>5</v>
      </c>
      <c r="H23" s="148">
        <v>35</v>
      </c>
      <c r="I23" t="str">
        <f t="shared" si="0"/>
        <v>T/V</v>
      </c>
      <c r="J23" s="95"/>
      <c r="K23" s="9">
        <v>9</v>
      </c>
      <c r="L23" s="111">
        <f t="shared" si="11"/>
        <v>9</v>
      </c>
      <c r="M23" t="str">
        <f t="shared" si="1"/>
        <v>Studie/opleiding</v>
      </c>
      <c r="N23" s="9">
        <v>9</v>
      </c>
      <c r="O23" s="115" t="str">
        <f t="shared" si="2"/>
        <v>overige</v>
      </c>
      <c r="P23" s="111">
        <v>72</v>
      </c>
      <c r="Q23" s="115" t="str">
        <f t="shared" si="14"/>
        <v>overige verg./verstr.</v>
      </c>
      <c r="R23" s="110" t="str">
        <f>IF(AND(ISBLANK(#REF!),ISBLANK(#REF!)),"","x")</f>
        <v>x</v>
      </c>
      <c r="S23" t="s">
        <v>534</v>
      </c>
      <c r="T23" t="str">
        <f t="shared" si="9"/>
        <v>9972</v>
      </c>
      <c r="U23" t="s">
        <v>535</v>
      </c>
      <c r="V23" t="s">
        <v>536</v>
      </c>
      <c r="W23" s="9">
        <v>9903</v>
      </c>
      <c r="X23" t="str">
        <f t="shared" si="12"/>
        <v>Studie/opleiding-overige-overige verg./verstr.</v>
      </c>
      <c r="Y23" s="112">
        <f t="shared" si="10"/>
        <v>46</v>
      </c>
      <c r="Z23" t="str">
        <f t="shared" si="5"/>
        <v>ALL*</v>
      </c>
      <c r="AA23" s="113"/>
      <c r="AB23" t="str">
        <f t="shared" si="15"/>
        <v>31.12.9999</v>
      </c>
      <c r="AC23" t="str">
        <f t="shared" si="16"/>
        <v>01.01.2012</v>
      </c>
      <c r="AD23" t="str">
        <f t="shared" si="17"/>
        <v>9972</v>
      </c>
      <c r="AE23" s="114" t="str">
        <f t="shared" si="13"/>
        <v/>
      </c>
    </row>
    <row r="24" spans="2:31" ht="15.75">
      <c r="B24" s="396">
        <v>5082</v>
      </c>
      <c r="C24" s="3" t="s">
        <v>55</v>
      </c>
      <c r="D24" s="3" t="s">
        <v>120</v>
      </c>
      <c r="E24" s="3" t="s">
        <v>123</v>
      </c>
      <c r="F24" s="148">
        <v>1</v>
      </c>
      <c r="G24" s="148">
        <v>5</v>
      </c>
      <c r="H24" s="148">
        <v>35</v>
      </c>
      <c r="I24" t="str">
        <f t="shared" si="0"/>
        <v>T/V</v>
      </c>
      <c r="J24" s="95"/>
      <c r="K24" s="9">
        <v>3</v>
      </c>
      <c r="L24" s="111">
        <f t="shared" si="11"/>
        <v>3</v>
      </c>
      <c r="M24" t="str">
        <f t="shared" si="1"/>
        <v>Onkosten en WW</v>
      </c>
      <c r="N24" s="9">
        <v>0</v>
      </c>
      <c r="O24" s="115" t="str">
        <f t="shared" si="2"/>
        <v>vervoer</v>
      </c>
      <c r="P24" s="111">
        <v>6</v>
      </c>
      <c r="Q24" s="115" t="str">
        <f t="shared" si="14"/>
        <v>openb.vervoerskaarten</v>
      </c>
      <c r="R24" s="110" t="s">
        <v>589</v>
      </c>
      <c r="S24" t="s">
        <v>534</v>
      </c>
      <c r="T24" t="str">
        <f t="shared" si="9"/>
        <v>3006</v>
      </c>
      <c r="U24" t="s">
        <v>535</v>
      </c>
      <c r="V24" t="s">
        <v>536</v>
      </c>
      <c r="W24" s="9">
        <v>9903</v>
      </c>
      <c r="X24" t="str">
        <f t="shared" si="12"/>
        <v>Onkosten en WW-vervoer-openb.vervoerskaarten</v>
      </c>
      <c r="Y24" s="112">
        <f t="shared" si="10"/>
        <v>44</v>
      </c>
      <c r="Z24" t="str">
        <f t="shared" si="5"/>
        <v>ALL*</v>
      </c>
      <c r="AA24" s="113"/>
      <c r="AB24" t="str">
        <f t="shared" ref="AB24:AB49" si="18">V24</f>
        <v>31.12.9999</v>
      </c>
      <c r="AC24" t="str">
        <f t="shared" ref="AC24:AC49" si="19">U24</f>
        <v>01.01.2012</v>
      </c>
      <c r="AD24" t="str">
        <f t="shared" si="17"/>
        <v>3006</v>
      </c>
      <c r="AE24" s="114"/>
    </row>
    <row r="25" spans="2:31" ht="15.75">
      <c r="B25" s="396">
        <v>5100</v>
      </c>
      <c r="C25" s="3" t="s">
        <v>122</v>
      </c>
      <c r="D25" s="3" t="s">
        <v>120</v>
      </c>
      <c r="E25" s="3" t="s">
        <v>123</v>
      </c>
      <c r="F25" s="148">
        <v>7</v>
      </c>
      <c r="G25" s="148">
        <v>6</v>
      </c>
      <c r="H25" s="148">
        <v>41</v>
      </c>
      <c r="I25" t="str">
        <f t="shared" si="0"/>
        <v>Repr.</v>
      </c>
      <c r="J25" s="95"/>
      <c r="K25" s="9">
        <v>1</v>
      </c>
      <c r="L25" s="111">
        <f t="shared" si="11"/>
        <v>1</v>
      </c>
      <c r="M25" t="str">
        <f t="shared" si="1"/>
        <v>T/V</v>
      </c>
      <c r="N25" s="9">
        <v>1</v>
      </c>
      <c r="O25" s="115" t="str">
        <f t="shared" si="2"/>
        <v>telecommunicatie</v>
      </c>
      <c r="P25" s="111">
        <v>10</v>
      </c>
      <c r="Q25" s="115" t="str">
        <f t="shared" si="14"/>
        <v>vergoeding mob. telefoons</v>
      </c>
      <c r="R25" s="110" t="s">
        <v>589</v>
      </c>
      <c r="S25" t="s">
        <v>534</v>
      </c>
      <c r="T25" t="str">
        <f t="shared" si="9"/>
        <v>1110</v>
      </c>
      <c r="U25" t="s">
        <v>535</v>
      </c>
      <c r="V25" t="s">
        <v>536</v>
      </c>
      <c r="W25" s="9">
        <v>9903</v>
      </c>
      <c r="X25" t="str">
        <f t="shared" si="12"/>
        <v>T/V-telecommunicatie-vergoeding mob. telefoons</v>
      </c>
      <c r="Y25" s="112">
        <f t="shared" si="10"/>
        <v>46</v>
      </c>
      <c r="Z25" t="str">
        <f t="shared" si="5"/>
        <v>ALL*</v>
      </c>
      <c r="AA25" s="113"/>
      <c r="AB25" t="str">
        <f t="shared" si="18"/>
        <v>31.12.9999</v>
      </c>
      <c r="AC25" t="str">
        <f t="shared" si="19"/>
        <v>01.01.2012</v>
      </c>
      <c r="AD25" t="str">
        <f t="shared" si="17"/>
        <v>1110</v>
      </c>
      <c r="AE25" s="114"/>
    </row>
    <row r="26" spans="2:31" ht="15.75">
      <c r="B26" s="396">
        <v>5101</v>
      </c>
      <c r="C26" s="3" t="s">
        <v>122</v>
      </c>
      <c r="D26" s="3" t="s">
        <v>119</v>
      </c>
      <c r="E26" s="3" t="s">
        <v>123</v>
      </c>
      <c r="F26" s="148">
        <v>7</v>
      </c>
      <c r="G26" s="148">
        <v>6</v>
      </c>
      <c r="H26" s="148">
        <v>41</v>
      </c>
      <c r="I26" t="str">
        <f t="shared" si="0"/>
        <v>Repr.</v>
      </c>
      <c r="J26" s="95"/>
      <c r="K26" s="9">
        <v>1</v>
      </c>
      <c r="L26" s="111">
        <f t="shared" si="11"/>
        <v>1</v>
      </c>
      <c r="M26" t="str">
        <f t="shared" si="1"/>
        <v>T/V</v>
      </c>
      <c r="N26" s="9">
        <v>1</v>
      </c>
      <c r="O26" s="115" t="str">
        <f t="shared" si="2"/>
        <v>telecommunicatie</v>
      </c>
      <c r="P26" s="111">
        <v>16</v>
      </c>
      <c r="Q26" s="115" t="str">
        <f t="shared" si="14"/>
        <v>overige verg. telecom</v>
      </c>
      <c r="R26" s="110" t="str">
        <f>IF(AND(ISBLANK(#REF!),ISBLANK(#REF!)),"","x")</f>
        <v>x</v>
      </c>
      <c r="S26" t="s">
        <v>534</v>
      </c>
      <c r="T26" t="str">
        <f t="shared" si="9"/>
        <v>1116</v>
      </c>
      <c r="U26" t="s">
        <v>535</v>
      </c>
      <c r="V26" t="s">
        <v>536</v>
      </c>
      <c r="W26" s="9">
        <v>9903</v>
      </c>
      <c r="X26" t="str">
        <f t="shared" si="12"/>
        <v>T/V-telecommunicatie-overige verg. telecom</v>
      </c>
      <c r="Y26" s="112">
        <f t="shared" si="10"/>
        <v>42</v>
      </c>
      <c r="Z26" t="str">
        <f t="shared" si="5"/>
        <v>ALL*</v>
      </c>
      <c r="AA26" s="113"/>
      <c r="AB26" t="str">
        <f t="shared" si="18"/>
        <v>31.12.9999</v>
      </c>
      <c r="AC26" t="str">
        <f t="shared" si="19"/>
        <v>01.01.2012</v>
      </c>
      <c r="AD26" t="str">
        <f t="shared" si="17"/>
        <v>1116</v>
      </c>
      <c r="AE26" s="114"/>
    </row>
    <row r="27" spans="2:31" ht="15.75">
      <c r="B27" s="396">
        <v>5102</v>
      </c>
      <c r="C27" s="3" t="s">
        <v>61</v>
      </c>
      <c r="D27" s="3" t="s">
        <v>120</v>
      </c>
      <c r="E27" s="3" t="s">
        <v>123</v>
      </c>
      <c r="F27" s="148">
        <v>1</v>
      </c>
      <c r="G27" s="148">
        <v>2</v>
      </c>
      <c r="H27" s="148">
        <v>20</v>
      </c>
      <c r="I27" t="str">
        <f t="shared" si="0"/>
        <v>T/V</v>
      </c>
      <c r="J27" s="95"/>
      <c r="K27" s="9">
        <v>1</v>
      </c>
      <c r="L27" s="111">
        <f t="shared" si="11"/>
        <v>1</v>
      </c>
      <c r="M27" t="str">
        <f t="shared" si="1"/>
        <v>T/V</v>
      </c>
      <c r="N27" s="9">
        <v>6</v>
      </c>
      <c r="O27" s="115" t="str">
        <f t="shared" si="2"/>
        <v>representatie</v>
      </c>
      <c r="P27" s="111">
        <v>44</v>
      </c>
      <c r="Q27" s="115" t="str">
        <f t="shared" si="14"/>
        <v>bijdr. personeelsver.</v>
      </c>
      <c r="R27" s="110" t="str">
        <f>IF(AND(ISBLANK(#REF!),ISBLANK(#REF!)),"","x")</f>
        <v>x</v>
      </c>
      <c r="S27" t="s">
        <v>534</v>
      </c>
      <c r="T27" t="str">
        <f t="shared" si="9"/>
        <v>1644</v>
      </c>
      <c r="U27" t="s">
        <v>535</v>
      </c>
      <c r="V27" t="s">
        <v>536</v>
      </c>
      <c r="W27" s="9">
        <v>9903</v>
      </c>
      <c r="X27" t="str">
        <f t="shared" si="12"/>
        <v>T/V-representatie-bijdr. personeelsver.</v>
      </c>
      <c r="Y27" s="112">
        <f t="shared" si="10"/>
        <v>39</v>
      </c>
      <c r="Z27" t="str">
        <f t="shared" si="5"/>
        <v>ALL*</v>
      </c>
      <c r="AA27" s="113"/>
      <c r="AB27" t="str">
        <f t="shared" si="18"/>
        <v>31.12.9999</v>
      </c>
      <c r="AC27" t="str">
        <f t="shared" si="19"/>
        <v>01.01.2012</v>
      </c>
      <c r="AD27" t="str">
        <f t="shared" si="17"/>
        <v>1644</v>
      </c>
      <c r="AE27" s="114"/>
    </row>
    <row r="28" spans="2:31" ht="15.75">
      <c r="B28" s="396">
        <v>5103</v>
      </c>
      <c r="C28" s="3" t="s">
        <v>61</v>
      </c>
      <c r="D28" s="3" t="s">
        <v>119</v>
      </c>
      <c r="E28" s="3" t="s">
        <v>123</v>
      </c>
      <c r="F28" s="148">
        <v>1</v>
      </c>
      <c r="G28" s="148">
        <v>2</v>
      </c>
      <c r="H28" s="148">
        <v>20</v>
      </c>
      <c r="I28" t="str">
        <f t="shared" si="0"/>
        <v>T/V</v>
      </c>
      <c r="J28" s="95"/>
      <c r="K28" s="9">
        <v>1</v>
      </c>
      <c r="L28" s="111">
        <f t="shared" si="11"/>
        <v>1</v>
      </c>
      <c r="M28" t="str">
        <f t="shared" si="1"/>
        <v>T/V</v>
      </c>
      <c r="N28" s="9">
        <v>6</v>
      </c>
      <c r="O28" s="115" t="str">
        <f t="shared" si="2"/>
        <v>representatie</v>
      </c>
      <c r="P28" s="111">
        <v>47</v>
      </c>
      <c r="Q28" s="115" t="str">
        <f t="shared" si="14"/>
        <v>eigen producten</v>
      </c>
      <c r="R28" s="110" t="str">
        <f>IF(AND(ISBLANK(#REF!),ISBLANK(#REF!)),"","x")</f>
        <v>x</v>
      </c>
      <c r="S28" t="s">
        <v>534</v>
      </c>
      <c r="T28" t="str">
        <f t="shared" si="9"/>
        <v>1647</v>
      </c>
      <c r="U28" t="s">
        <v>535</v>
      </c>
      <c r="V28" t="s">
        <v>536</v>
      </c>
      <c r="W28" s="9">
        <v>9903</v>
      </c>
      <c r="X28" t="str">
        <f t="shared" si="12"/>
        <v>T/V-representatie-eigen producten</v>
      </c>
      <c r="Y28" s="112">
        <f t="shared" si="10"/>
        <v>33</v>
      </c>
      <c r="Z28" t="str">
        <f t="shared" si="5"/>
        <v>ALL*</v>
      </c>
      <c r="AA28" s="113"/>
      <c r="AB28" t="str">
        <f t="shared" si="18"/>
        <v>31.12.9999</v>
      </c>
      <c r="AC28" t="str">
        <f t="shared" si="19"/>
        <v>01.01.2012</v>
      </c>
      <c r="AD28" t="str">
        <f t="shared" si="17"/>
        <v>1647</v>
      </c>
      <c r="AE28" s="114"/>
    </row>
    <row r="29" spans="2:31" ht="15.75">
      <c r="B29" s="396">
        <v>5110</v>
      </c>
      <c r="C29" s="3" t="s">
        <v>64</v>
      </c>
      <c r="D29" s="3" t="s">
        <v>120</v>
      </c>
      <c r="E29" s="3" t="s">
        <v>123</v>
      </c>
      <c r="F29" s="148">
        <v>1</v>
      </c>
      <c r="G29" s="148">
        <v>6</v>
      </c>
      <c r="H29" s="148">
        <v>49</v>
      </c>
      <c r="I29" t="str">
        <f t="shared" si="0"/>
        <v>T/V</v>
      </c>
      <c r="J29" s="95"/>
      <c r="K29" s="9">
        <v>1</v>
      </c>
      <c r="L29" s="111">
        <f t="shared" si="11"/>
        <v>1</v>
      </c>
      <c r="M29" t="str">
        <f t="shared" si="1"/>
        <v>T/V</v>
      </c>
      <c r="N29" s="9">
        <v>9</v>
      </c>
      <c r="O29" s="115" t="str">
        <f t="shared" si="2"/>
        <v>overige</v>
      </c>
      <c r="P29" s="111">
        <v>56</v>
      </c>
      <c r="Q29" s="115" t="str">
        <f t="shared" si="14"/>
        <v>kinderopvang</v>
      </c>
      <c r="R29" s="110" t="str">
        <f>IF(AND(ISBLANK(#REF!),ISBLANK(#REF!)),"","x")</f>
        <v>x</v>
      </c>
      <c r="S29" t="s">
        <v>534</v>
      </c>
      <c r="T29" t="str">
        <f t="shared" si="9"/>
        <v>1956</v>
      </c>
      <c r="U29" t="s">
        <v>535</v>
      </c>
      <c r="V29" t="s">
        <v>536</v>
      </c>
      <c r="W29" s="9">
        <v>9903</v>
      </c>
      <c r="X29" t="str">
        <f t="shared" ref="X29:X48" si="20">CONCATENATE(M29,"-",O29,"-",IF(ISNA(Q29),"",Q29))</f>
        <v>T/V-overige-kinderopvang</v>
      </c>
      <c r="Y29" s="112">
        <f t="shared" si="10"/>
        <v>24</v>
      </c>
      <c r="Z29" t="str">
        <f t="shared" si="5"/>
        <v>ALL*</v>
      </c>
      <c r="AA29" s="113"/>
      <c r="AB29" t="str">
        <f t="shared" si="18"/>
        <v>31.12.9999</v>
      </c>
      <c r="AC29" t="str">
        <f t="shared" si="19"/>
        <v>01.01.2012</v>
      </c>
      <c r="AD29" t="str">
        <f t="shared" si="17"/>
        <v>1956</v>
      </c>
      <c r="AE29" s="114"/>
    </row>
    <row r="30" spans="2:31" ht="15.75">
      <c r="B30" s="396">
        <v>5111</v>
      </c>
      <c r="C30" s="3" t="s">
        <v>64</v>
      </c>
      <c r="D30" s="3" t="s">
        <v>119</v>
      </c>
      <c r="E30" s="3" t="s">
        <v>123</v>
      </c>
      <c r="F30" s="148">
        <v>1</v>
      </c>
      <c r="G30" s="148">
        <v>6</v>
      </c>
      <c r="H30" s="148">
        <v>49</v>
      </c>
      <c r="I30" t="str">
        <f t="shared" si="0"/>
        <v>T/V</v>
      </c>
      <c r="J30" s="95"/>
      <c r="K30" s="9">
        <v>1</v>
      </c>
      <c r="L30" s="111">
        <f t="shared" si="11"/>
        <v>1</v>
      </c>
      <c r="M30" t="str">
        <f t="shared" si="1"/>
        <v>T/V</v>
      </c>
      <c r="N30" s="9">
        <v>9</v>
      </c>
      <c r="O30" s="115" t="str">
        <f t="shared" si="2"/>
        <v>overige</v>
      </c>
      <c r="P30" s="111">
        <v>57</v>
      </c>
      <c r="Q30" s="115" t="str">
        <f t="shared" si="14"/>
        <v>aangifte inkomstenbelasting</v>
      </c>
      <c r="R30" s="110" t="str">
        <f>IF(AND(ISBLANK(#REF!),ISBLANK(#REF!)),"","x")</f>
        <v>x</v>
      </c>
      <c r="S30" t="s">
        <v>534</v>
      </c>
      <c r="T30" t="str">
        <f t="shared" si="9"/>
        <v>1957</v>
      </c>
      <c r="U30" t="s">
        <v>535</v>
      </c>
      <c r="V30" t="s">
        <v>536</v>
      </c>
      <c r="W30" s="9">
        <v>9903</v>
      </c>
      <c r="X30" t="str">
        <f t="shared" si="20"/>
        <v>T/V-overige-aangifte inkomstenbelasting</v>
      </c>
      <c r="Y30" s="112">
        <f t="shared" si="10"/>
        <v>39</v>
      </c>
      <c r="Z30" t="str">
        <f t="shared" si="5"/>
        <v>ALL*</v>
      </c>
      <c r="AA30" s="113"/>
      <c r="AB30" t="str">
        <f t="shared" si="18"/>
        <v>31.12.9999</v>
      </c>
      <c r="AC30" t="str">
        <f t="shared" si="19"/>
        <v>01.01.2012</v>
      </c>
      <c r="AD30" t="str">
        <f t="shared" si="17"/>
        <v>1957</v>
      </c>
      <c r="AE30" s="114"/>
    </row>
    <row r="31" spans="2:31" ht="15.75">
      <c r="B31" s="396">
        <v>5112</v>
      </c>
      <c r="C31" s="3" t="s">
        <v>165</v>
      </c>
      <c r="D31" s="3" t="s">
        <v>120</v>
      </c>
      <c r="E31" s="3" t="s">
        <v>123</v>
      </c>
      <c r="F31" s="148">
        <v>1</v>
      </c>
      <c r="G31" s="148">
        <v>0</v>
      </c>
      <c r="H31" s="148">
        <v>8</v>
      </c>
      <c r="I31" t="str">
        <f t="shared" si="0"/>
        <v>T/V</v>
      </c>
      <c r="J31" s="95"/>
      <c r="K31" s="9">
        <v>1</v>
      </c>
      <c r="L31" s="111">
        <f t="shared" si="11"/>
        <v>1</v>
      </c>
      <c r="M31" t="str">
        <f t="shared" si="1"/>
        <v>T/V</v>
      </c>
      <c r="N31" s="9">
        <v>9</v>
      </c>
      <c r="O31" s="115" t="str">
        <f t="shared" si="2"/>
        <v>overige</v>
      </c>
      <c r="P31" s="111">
        <v>60</v>
      </c>
      <c r="Q31" s="115" t="str">
        <f t="shared" si="14"/>
        <v>schade wegens diefstal</v>
      </c>
      <c r="R31" s="110" t="s">
        <v>589</v>
      </c>
      <c r="S31" t="s">
        <v>534</v>
      </c>
      <c r="T31" t="str">
        <f t="shared" si="9"/>
        <v>1960</v>
      </c>
      <c r="U31" t="s">
        <v>535</v>
      </c>
      <c r="V31" t="s">
        <v>536</v>
      </c>
      <c r="W31" s="9">
        <v>9903</v>
      </c>
      <c r="X31" t="str">
        <f t="shared" si="20"/>
        <v>T/V-overige-schade wegens diefstal</v>
      </c>
      <c r="Y31" s="112">
        <f t="shared" si="10"/>
        <v>34</v>
      </c>
      <c r="Z31" t="str">
        <f t="shared" si="5"/>
        <v>ALL*</v>
      </c>
      <c r="AA31" s="113"/>
      <c r="AB31" t="str">
        <f t="shared" si="18"/>
        <v>31.12.9999</v>
      </c>
      <c r="AC31" t="str">
        <f t="shared" si="19"/>
        <v>01.01.2012</v>
      </c>
      <c r="AD31" t="str">
        <f t="shared" si="17"/>
        <v>1960</v>
      </c>
      <c r="AE31" s="114"/>
    </row>
    <row r="32" spans="2:31" ht="15.75">
      <c r="B32" s="396">
        <v>5113</v>
      </c>
      <c r="C32" s="3" t="s">
        <v>165</v>
      </c>
      <c r="D32" s="3" t="s">
        <v>119</v>
      </c>
      <c r="E32" s="3" t="s">
        <v>123</v>
      </c>
      <c r="F32" s="148">
        <v>1</v>
      </c>
      <c r="G32" s="148">
        <v>0</v>
      </c>
      <c r="H32" s="148">
        <v>8</v>
      </c>
      <c r="I32" t="str">
        <f t="shared" si="0"/>
        <v>T/V</v>
      </c>
      <c r="J32" s="95"/>
      <c r="K32" s="9">
        <v>1</v>
      </c>
      <c r="L32" s="111">
        <f t="shared" si="11"/>
        <v>1</v>
      </c>
      <c r="M32" t="str">
        <f t="shared" si="1"/>
        <v>T/V</v>
      </c>
      <c r="N32" s="9">
        <v>9</v>
      </c>
      <c r="O32" s="115" t="str">
        <f t="shared" si="2"/>
        <v>overige</v>
      </c>
      <c r="P32" s="111">
        <v>61</v>
      </c>
      <c r="Q32" s="115" t="str">
        <f t="shared" si="14"/>
        <v>onverzekerde schade</v>
      </c>
      <c r="R32" s="110" t="str">
        <f>IF(AND(ISBLANK(#REF!),ISBLANK(#REF!)),"","x")</f>
        <v>x</v>
      </c>
      <c r="S32" t="s">
        <v>534</v>
      </c>
      <c r="T32" t="str">
        <f t="shared" si="9"/>
        <v>1961</v>
      </c>
      <c r="U32" t="s">
        <v>535</v>
      </c>
      <c r="V32" t="s">
        <v>536</v>
      </c>
      <c r="W32" s="9">
        <v>9903</v>
      </c>
      <c r="X32" t="str">
        <f t="shared" si="20"/>
        <v>T/V-overige-onverzekerde schade</v>
      </c>
      <c r="Y32" s="112">
        <f t="shared" si="10"/>
        <v>31</v>
      </c>
      <c r="Z32" t="str">
        <f t="shared" si="5"/>
        <v>ALL*</v>
      </c>
      <c r="AA32" s="113"/>
      <c r="AB32" t="str">
        <f t="shared" si="18"/>
        <v>31.12.9999</v>
      </c>
      <c r="AC32" t="str">
        <f t="shared" si="19"/>
        <v>01.01.2012</v>
      </c>
      <c r="AD32" t="str">
        <f t="shared" si="17"/>
        <v>1961</v>
      </c>
      <c r="AE32" s="114"/>
    </row>
    <row r="33" spans="2:31" ht="15.75">
      <c r="B33" s="398">
        <v>5114</v>
      </c>
      <c r="C33" s="3" t="s">
        <v>169</v>
      </c>
      <c r="D33" s="3" t="s">
        <v>120</v>
      </c>
      <c r="E33" s="3" t="s">
        <v>123</v>
      </c>
      <c r="F33" s="397">
        <v>4</v>
      </c>
      <c r="G33" s="148">
        <v>4</v>
      </c>
      <c r="H33" s="148">
        <v>34</v>
      </c>
      <c r="I33" t="str">
        <f t="shared" si="0"/>
        <v>Verblijfskosten</v>
      </c>
      <c r="J33" s="95"/>
      <c r="K33" s="9">
        <v>1</v>
      </c>
      <c r="L33" s="111">
        <f t="shared" si="11"/>
        <v>1</v>
      </c>
      <c r="M33" t="str">
        <f t="shared" si="1"/>
        <v>T/V</v>
      </c>
      <c r="N33" s="9">
        <v>9</v>
      </c>
      <c r="O33" s="115" t="str">
        <f t="shared" si="2"/>
        <v>overige</v>
      </c>
      <c r="P33" s="111">
        <v>62</v>
      </c>
      <c r="Q33" s="115" t="str">
        <f t="shared" si="14"/>
        <v>ORD voorzieningen</v>
      </c>
      <c r="R33" s="110" t="str">
        <f>IF(AND(ISBLANK(#REF!),ISBLANK(#REF!)),"","x")</f>
        <v>x</v>
      </c>
      <c r="S33" t="s">
        <v>534</v>
      </c>
      <c r="T33" t="str">
        <f>CONCATENATE(L33,N33,IF(ISNA(P33),"00",TEXT(P33,"00")))</f>
        <v>1962</v>
      </c>
      <c r="U33" t="s">
        <v>535</v>
      </c>
      <c r="V33" t="s">
        <v>536</v>
      </c>
      <c r="W33" s="9">
        <v>9903</v>
      </c>
      <c r="X33" t="str">
        <f t="shared" si="20"/>
        <v>T/V-overige-ORD voorzieningen</v>
      </c>
      <c r="Y33" s="112">
        <f t="shared" si="10"/>
        <v>29</v>
      </c>
      <c r="Z33" t="str">
        <f t="shared" si="5"/>
        <v>ALL*</v>
      </c>
      <c r="AA33" s="113"/>
      <c r="AB33" t="str">
        <f t="shared" si="18"/>
        <v>31.12.9999</v>
      </c>
      <c r="AC33" t="str">
        <f t="shared" si="19"/>
        <v>01.01.2012</v>
      </c>
      <c r="AD33" t="str">
        <f t="shared" si="17"/>
        <v>1962</v>
      </c>
      <c r="AE33" s="114"/>
    </row>
    <row r="34" spans="2:31" ht="15.75">
      <c r="B34" s="398">
        <v>5115</v>
      </c>
      <c r="C34" s="3" t="s">
        <v>169</v>
      </c>
      <c r="D34" s="3" t="s">
        <v>119</v>
      </c>
      <c r="E34" s="3" t="s">
        <v>123</v>
      </c>
      <c r="F34" s="397">
        <v>4</v>
      </c>
      <c r="G34" s="148">
        <v>4</v>
      </c>
      <c r="H34" s="148">
        <v>34</v>
      </c>
      <c r="I34" t="str">
        <f t="shared" si="0"/>
        <v>Verblijfskosten</v>
      </c>
      <c r="J34" s="95"/>
      <c r="K34" s="9">
        <v>1</v>
      </c>
      <c r="L34" s="111">
        <f t="shared" si="11"/>
        <v>1</v>
      </c>
      <c r="M34" t="str">
        <f t="shared" si="1"/>
        <v>T/V</v>
      </c>
      <c r="N34" s="9">
        <v>9</v>
      </c>
      <c r="O34" s="115" t="str">
        <f t="shared" si="2"/>
        <v>overige</v>
      </c>
      <c r="P34" s="111">
        <v>69</v>
      </c>
      <c r="Q34" s="115" t="str">
        <f t="shared" si="14"/>
        <v>abbonementen</v>
      </c>
      <c r="R34" s="110" t="str">
        <f>IF(AND(ISBLANK(#REF!),ISBLANK(#REF!)),"","x")</f>
        <v>x</v>
      </c>
      <c r="S34" t="s">
        <v>534</v>
      </c>
      <c r="T34" t="str">
        <f t="shared" si="9"/>
        <v>1969</v>
      </c>
      <c r="U34" t="s">
        <v>535</v>
      </c>
      <c r="V34" t="s">
        <v>536</v>
      </c>
      <c r="W34" s="9">
        <v>9903</v>
      </c>
      <c r="X34" t="str">
        <f t="shared" si="20"/>
        <v>T/V-overige-abbonementen</v>
      </c>
      <c r="Y34" s="112">
        <f t="shared" si="10"/>
        <v>24</v>
      </c>
      <c r="Z34" t="str">
        <f t="shared" si="5"/>
        <v>ALL*</v>
      </c>
      <c r="AA34" s="113"/>
      <c r="AB34" t="str">
        <f t="shared" si="18"/>
        <v>31.12.9999</v>
      </c>
      <c r="AC34" t="str">
        <f t="shared" si="19"/>
        <v>01.01.2012</v>
      </c>
      <c r="AD34" t="str">
        <f t="shared" si="17"/>
        <v>1969</v>
      </c>
      <c r="AE34" s="114"/>
    </row>
    <row r="35" spans="2:31" ht="15.75">
      <c r="B35" s="396">
        <v>5117</v>
      </c>
      <c r="C35" s="3" t="s">
        <v>67</v>
      </c>
      <c r="D35" s="3" t="s">
        <v>119</v>
      </c>
      <c r="E35" s="3" t="s">
        <v>123</v>
      </c>
      <c r="F35" s="148">
        <v>2</v>
      </c>
      <c r="G35" s="148">
        <v>9</v>
      </c>
      <c r="H35" s="148">
        <v>72</v>
      </c>
      <c r="I35" t="str">
        <f t="shared" si="0"/>
        <v>Gratificaties</v>
      </c>
      <c r="J35" s="95"/>
      <c r="K35" s="9">
        <v>1</v>
      </c>
      <c r="L35" s="111">
        <f t="shared" si="11"/>
        <v>1</v>
      </c>
      <c r="M35" t="str">
        <f t="shared" si="1"/>
        <v>T/V</v>
      </c>
      <c r="N35" s="9">
        <v>9</v>
      </c>
      <c r="O35" s="115" t="str">
        <f t="shared" si="2"/>
        <v>overige</v>
      </c>
      <c r="P35" s="111">
        <v>71</v>
      </c>
      <c r="Q35" s="115" t="str">
        <f t="shared" si="14"/>
        <v>rentevoordeel overige</v>
      </c>
      <c r="R35" s="110" t="str">
        <f>IF(AND(ISBLANK(#REF!),ISBLANK(#REF!)),"","x")</f>
        <v>x</v>
      </c>
      <c r="S35" t="s">
        <v>534</v>
      </c>
      <c r="T35" t="str">
        <f t="shared" si="9"/>
        <v>1971</v>
      </c>
      <c r="U35" t="s">
        <v>535</v>
      </c>
      <c r="V35" t="s">
        <v>536</v>
      </c>
      <c r="W35" s="9">
        <v>9903</v>
      </c>
      <c r="X35" t="str">
        <f t="shared" si="20"/>
        <v>T/V-overige-rentevoordeel overige</v>
      </c>
      <c r="Y35" s="112">
        <f t="shared" si="10"/>
        <v>33</v>
      </c>
      <c r="Z35" t="str">
        <f t="shared" si="5"/>
        <v>ALL*</v>
      </c>
      <c r="AA35" s="113"/>
      <c r="AB35" t="str">
        <f t="shared" si="18"/>
        <v>31.12.9999</v>
      </c>
      <c r="AC35" t="str">
        <f t="shared" si="19"/>
        <v>01.01.2012</v>
      </c>
      <c r="AD35" t="str">
        <f t="shared" si="17"/>
        <v>1971</v>
      </c>
      <c r="AE35" s="114"/>
    </row>
    <row r="36" spans="2:31" ht="15.75">
      <c r="B36" s="396" t="s">
        <v>68</v>
      </c>
      <c r="C36" s="3" t="s">
        <v>69</v>
      </c>
      <c r="D36" s="3" t="s">
        <v>120</v>
      </c>
      <c r="E36" s="3" t="s">
        <v>123</v>
      </c>
      <c r="F36" s="148">
        <v>1</v>
      </c>
      <c r="G36" s="148">
        <v>1</v>
      </c>
      <c r="H36" s="148">
        <v>10</v>
      </c>
      <c r="I36" t="str">
        <f t="shared" si="0"/>
        <v>T/V</v>
      </c>
      <c r="J36" s="95"/>
      <c r="K36" s="9">
        <v>2</v>
      </c>
      <c r="L36" s="111">
        <f t="shared" si="11"/>
        <v>2</v>
      </c>
      <c r="M36" t="str">
        <f t="shared" si="1"/>
        <v>Gratificaties</v>
      </c>
      <c r="N36" s="9">
        <v>9</v>
      </c>
      <c r="O36" s="115" t="str">
        <f t="shared" si="2"/>
        <v>overige</v>
      </c>
      <c r="P36" s="111">
        <v>66</v>
      </c>
      <c r="Q36" s="115" t="str">
        <f t="shared" si="14"/>
        <v>dienstjubileum uitkering</v>
      </c>
      <c r="R36" s="110" t="str">
        <f>IF(AND(ISBLANK(#REF!),ISBLANK(#REF!)),"","x")</f>
        <v>x</v>
      </c>
      <c r="S36" t="s">
        <v>534</v>
      </c>
      <c r="T36" t="str">
        <f t="shared" si="9"/>
        <v>2966</v>
      </c>
      <c r="U36" t="s">
        <v>535</v>
      </c>
      <c r="V36" t="s">
        <v>536</v>
      </c>
      <c r="W36" s="9">
        <v>9903</v>
      </c>
      <c r="X36" t="str">
        <f t="shared" si="20"/>
        <v>Gratificaties-overige-dienstjubileum uitkering</v>
      </c>
      <c r="Y36" s="112">
        <f t="shared" si="10"/>
        <v>46</v>
      </c>
      <c r="Z36" t="str">
        <f t="shared" si="5"/>
        <v>ALL*</v>
      </c>
      <c r="AA36" s="113"/>
      <c r="AB36" t="str">
        <f t="shared" si="18"/>
        <v>31.12.9999</v>
      </c>
      <c r="AC36" t="str">
        <f t="shared" si="19"/>
        <v>01.01.2012</v>
      </c>
      <c r="AD36" t="str">
        <f t="shared" si="17"/>
        <v>2966</v>
      </c>
      <c r="AE36" s="114"/>
    </row>
    <row r="37" spans="2:31" ht="15.75">
      <c r="B37" s="396">
        <v>5121</v>
      </c>
      <c r="C37" s="3" t="s">
        <v>69</v>
      </c>
      <c r="D37" s="3" t="s">
        <v>119</v>
      </c>
      <c r="E37" s="3" t="s">
        <v>123</v>
      </c>
      <c r="F37" s="148">
        <v>1</v>
      </c>
      <c r="G37" s="148">
        <v>1</v>
      </c>
      <c r="H37" s="148">
        <v>10</v>
      </c>
      <c r="I37" t="str">
        <f t="shared" si="0"/>
        <v>T/V</v>
      </c>
      <c r="J37" s="95"/>
      <c r="K37" s="9">
        <v>3</v>
      </c>
      <c r="L37" s="111">
        <f t="shared" si="11"/>
        <v>3</v>
      </c>
      <c r="M37" t="str">
        <f t="shared" si="1"/>
        <v>Onkosten en WW</v>
      </c>
      <c r="N37" s="9">
        <v>9</v>
      </c>
      <c r="O37" s="115" t="str">
        <f t="shared" si="2"/>
        <v>overige</v>
      </c>
      <c r="P37" s="111">
        <v>59</v>
      </c>
      <c r="Q37" s="115" t="str">
        <f t="shared" si="14"/>
        <v>verkeersboetes</v>
      </c>
      <c r="R37" s="110" t="str">
        <f>IF(AND(ISBLANK(#REF!),ISBLANK(#REF!)),"","x")</f>
        <v>x</v>
      </c>
      <c r="S37" t="s">
        <v>534</v>
      </c>
      <c r="T37" t="str">
        <f t="shared" si="9"/>
        <v>3959</v>
      </c>
      <c r="U37" t="s">
        <v>535</v>
      </c>
      <c r="V37" t="s">
        <v>536</v>
      </c>
      <c r="W37" s="9">
        <v>9903</v>
      </c>
      <c r="X37" t="str">
        <f t="shared" si="20"/>
        <v>Onkosten en WW-overige-verkeersboetes</v>
      </c>
      <c r="Y37" s="112">
        <f t="shared" si="10"/>
        <v>37</v>
      </c>
      <c r="Z37" t="str">
        <f t="shared" si="5"/>
        <v>ALL*</v>
      </c>
      <c r="AA37" s="113"/>
      <c r="AB37" t="str">
        <f t="shared" si="18"/>
        <v>31.12.9999</v>
      </c>
      <c r="AC37" t="str">
        <f t="shared" si="19"/>
        <v>01.01.2012</v>
      </c>
      <c r="AD37" t="str">
        <f t="shared" si="17"/>
        <v>3959</v>
      </c>
      <c r="AE37" s="114"/>
    </row>
    <row r="38" spans="2:31" ht="15.75">
      <c r="B38" s="396" t="s">
        <v>71</v>
      </c>
      <c r="C38" s="3" t="s">
        <v>124</v>
      </c>
      <c r="D38" s="3" t="s">
        <v>120</v>
      </c>
      <c r="E38" s="3" t="s">
        <v>123</v>
      </c>
      <c r="F38" s="148">
        <v>1</v>
      </c>
      <c r="G38" s="148">
        <v>6</v>
      </c>
      <c r="H38" s="148">
        <v>49</v>
      </c>
      <c r="I38" t="str">
        <f t="shared" si="0"/>
        <v>T/V</v>
      </c>
      <c r="J38" s="95"/>
      <c r="K38" s="9">
        <v>4</v>
      </c>
      <c r="L38" s="111">
        <f t="shared" si="11"/>
        <v>4</v>
      </c>
      <c r="M38" t="str">
        <f t="shared" si="1"/>
        <v>Verblijfskosten</v>
      </c>
      <c r="N38" s="9">
        <v>4</v>
      </c>
      <c r="O38" s="115" t="str">
        <f t="shared" si="2"/>
        <v>woning</v>
      </c>
      <c r="P38" s="111">
        <v>30</v>
      </c>
      <c r="Q38" s="115" t="str">
        <f t="shared" si="14"/>
        <v>kosten werkruimte</v>
      </c>
      <c r="R38" s="110" t="str">
        <f>IF(AND(ISBLANK(#REF!),ISBLANK(#REF!)),"","x")</f>
        <v>x</v>
      </c>
      <c r="S38" t="s">
        <v>534</v>
      </c>
      <c r="T38" t="str">
        <f t="shared" si="9"/>
        <v>4430</v>
      </c>
      <c r="U38" t="s">
        <v>535</v>
      </c>
      <c r="V38" t="s">
        <v>536</v>
      </c>
      <c r="W38" s="9">
        <v>9903</v>
      </c>
      <c r="X38" t="str">
        <f t="shared" si="20"/>
        <v>Verblijfskosten-woning-kosten werkruimte</v>
      </c>
      <c r="Y38" s="112">
        <f t="shared" si="10"/>
        <v>40</v>
      </c>
      <c r="Z38" t="str">
        <f t="shared" si="5"/>
        <v>ALL*</v>
      </c>
      <c r="AA38" s="113"/>
      <c r="AB38" t="str">
        <f t="shared" si="18"/>
        <v>31.12.9999</v>
      </c>
      <c r="AC38" t="str">
        <f t="shared" si="19"/>
        <v>01.01.2012</v>
      </c>
      <c r="AD38" t="str">
        <f t="shared" si="17"/>
        <v>4430</v>
      </c>
      <c r="AE38" s="114"/>
    </row>
    <row r="39" spans="2:31" ht="15.75">
      <c r="B39" s="396" t="s">
        <v>72</v>
      </c>
      <c r="C39" s="3" t="s">
        <v>124</v>
      </c>
      <c r="D39" s="3" t="s">
        <v>119</v>
      </c>
      <c r="E39" s="3" t="s">
        <v>123</v>
      </c>
      <c r="F39" s="148">
        <v>1</v>
      </c>
      <c r="G39" s="148">
        <v>6</v>
      </c>
      <c r="H39" s="148">
        <v>49</v>
      </c>
      <c r="I39" t="str">
        <f t="shared" si="0"/>
        <v>T/V</v>
      </c>
      <c r="J39" s="95"/>
      <c r="K39" s="9">
        <v>4</v>
      </c>
      <c r="L39" s="111">
        <f t="shared" si="11"/>
        <v>4</v>
      </c>
      <c r="M39" t="str">
        <f t="shared" si="1"/>
        <v>Verblijfskosten</v>
      </c>
      <c r="N39" s="9">
        <v>4</v>
      </c>
      <c r="O39" s="115" t="str">
        <f t="shared" si="2"/>
        <v>woning</v>
      </c>
      <c r="P39" s="111">
        <v>32</v>
      </c>
      <c r="Q39" s="115" t="str">
        <f t="shared" si="14"/>
        <v>zakelijke verhuizing</v>
      </c>
      <c r="R39" s="110" t="str">
        <f>IF(AND(ISBLANK(#REF!),ISBLANK(#REF!)),"","x")</f>
        <v>x</v>
      </c>
      <c r="S39" t="s">
        <v>534</v>
      </c>
      <c r="T39" t="str">
        <f t="shared" si="9"/>
        <v>4432</v>
      </c>
      <c r="U39" t="s">
        <v>535</v>
      </c>
      <c r="V39" t="s">
        <v>536</v>
      </c>
      <c r="W39" s="9">
        <v>9903</v>
      </c>
      <c r="X39" t="str">
        <f t="shared" si="20"/>
        <v>Verblijfskosten-woning-zakelijke verhuizing</v>
      </c>
      <c r="Y39" s="112">
        <f t="shared" si="10"/>
        <v>43</v>
      </c>
      <c r="Z39" t="str">
        <f t="shared" si="5"/>
        <v>ALL*</v>
      </c>
      <c r="AA39" s="113"/>
      <c r="AB39" t="str">
        <f t="shared" si="18"/>
        <v>31.12.9999</v>
      </c>
      <c r="AC39" t="str">
        <f t="shared" si="19"/>
        <v>01.01.2012</v>
      </c>
      <c r="AD39" t="str">
        <f t="shared" si="17"/>
        <v>4432</v>
      </c>
      <c r="AE39" s="114"/>
    </row>
    <row r="40" spans="2:31" ht="15.75">
      <c r="B40" s="396">
        <v>5481</v>
      </c>
      <c r="C40" s="3" t="s">
        <v>74</v>
      </c>
      <c r="D40" s="3" t="s">
        <v>119</v>
      </c>
      <c r="E40" s="3" t="s">
        <v>123</v>
      </c>
      <c r="F40" s="148">
        <v>1</v>
      </c>
      <c r="G40" s="148">
        <v>6</v>
      </c>
      <c r="H40" s="148">
        <v>46</v>
      </c>
      <c r="I40" t="str">
        <f t="shared" si="0"/>
        <v>T/V</v>
      </c>
      <c r="J40" s="95"/>
      <c r="K40" s="9">
        <v>4</v>
      </c>
      <c r="L40" s="111">
        <f t="shared" si="11"/>
        <v>4</v>
      </c>
      <c r="M40" t="str">
        <f t="shared" si="1"/>
        <v>Verblijfskosten</v>
      </c>
      <c r="N40" s="9">
        <v>4</v>
      </c>
      <c r="O40" s="115" t="str">
        <f t="shared" si="2"/>
        <v>woning</v>
      </c>
      <c r="P40" s="111">
        <v>33</v>
      </c>
      <c r="Q40" s="115" t="str">
        <f t="shared" si="14"/>
        <v>forfaitaire huisvesting</v>
      </c>
      <c r="R40" s="110" t="str">
        <f>IF(AND(ISBLANK(#REF!),ISBLANK(#REF!)),"","x")</f>
        <v>x</v>
      </c>
      <c r="S40" t="s">
        <v>534</v>
      </c>
      <c r="T40" t="str">
        <f t="shared" si="9"/>
        <v>4433</v>
      </c>
      <c r="U40" t="s">
        <v>535</v>
      </c>
      <c r="V40" t="s">
        <v>536</v>
      </c>
      <c r="W40" s="9">
        <v>9903</v>
      </c>
      <c r="X40" t="str">
        <f t="shared" si="20"/>
        <v>Verblijfskosten-woning-forfaitaire huisvesting</v>
      </c>
      <c r="Y40" s="112">
        <f t="shared" si="10"/>
        <v>46</v>
      </c>
      <c r="Z40" t="str">
        <f t="shared" si="5"/>
        <v>ALL*</v>
      </c>
      <c r="AA40" s="113"/>
      <c r="AB40" t="str">
        <f t="shared" si="18"/>
        <v>31.12.9999</v>
      </c>
      <c r="AC40" t="str">
        <f t="shared" si="19"/>
        <v>01.01.2012</v>
      </c>
      <c r="AD40" t="str">
        <f t="shared" si="17"/>
        <v>4433</v>
      </c>
      <c r="AE40" s="114"/>
    </row>
    <row r="41" spans="2:31" ht="15.75">
      <c r="B41" s="396">
        <v>5583</v>
      </c>
      <c r="C41" s="3" t="s">
        <v>7</v>
      </c>
      <c r="D41" s="3" t="s">
        <v>119</v>
      </c>
      <c r="E41" s="3" t="s">
        <v>123</v>
      </c>
      <c r="F41" s="148">
        <v>1</v>
      </c>
      <c r="G41" s="148">
        <v>0</v>
      </c>
      <c r="H41" s="148">
        <v>8</v>
      </c>
      <c r="I41" t="str">
        <f t="shared" ref="I41:I60" si="21">VLOOKUP(F41,$B$79:$C$105,2,0)</f>
        <v>T/V</v>
      </c>
      <c r="J41" s="95"/>
      <c r="K41" s="9">
        <v>5</v>
      </c>
      <c r="L41" s="111">
        <f t="shared" si="11"/>
        <v>5</v>
      </c>
      <c r="M41" t="str">
        <f t="shared" si="1"/>
        <v>Personele zorg</v>
      </c>
      <c r="N41" s="9">
        <v>8</v>
      </c>
      <c r="O41" s="115" t="str">
        <f t="shared" si="2"/>
        <v>bedrijfsfitness</v>
      </c>
      <c r="P41" s="111">
        <v>53</v>
      </c>
      <c r="Q41" s="115" t="str">
        <f t="shared" si="14"/>
        <v>niet op de werkplek</v>
      </c>
      <c r="R41" s="110" t="str">
        <f>IF(AND(ISBLANK(#REF!),ISBLANK(#REF!)),"","x")</f>
        <v>x</v>
      </c>
      <c r="S41" t="s">
        <v>534</v>
      </c>
      <c r="T41" t="str">
        <f t="shared" si="9"/>
        <v>5853</v>
      </c>
      <c r="U41" t="s">
        <v>535</v>
      </c>
      <c r="V41" t="s">
        <v>536</v>
      </c>
      <c r="W41" s="9">
        <v>9903</v>
      </c>
      <c r="X41" t="str">
        <f t="shared" si="20"/>
        <v>Personele zorg-bedrijfsfitness-niet op de werkplek</v>
      </c>
      <c r="Y41" s="112">
        <f t="shared" si="10"/>
        <v>50</v>
      </c>
      <c r="Z41" t="str">
        <f t="shared" si="5"/>
        <v>ALL*</v>
      </c>
      <c r="AA41" s="113"/>
      <c r="AB41" t="str">
        <f t="shared" si="18"/>
        <v>31.12.9999</v>
      </c>
      <c r="AC41" t="str">
        <f t="shared" si="19"/>
        <v>01.01.2012</v>
      </c>
      <c r="AD41" t="str">
        <f t="shared" si="17"/>
        <v>5853</v>
      </c>
      <c r="AE41" s="114"/>
    </row>
    <row r="42" spans="2:31" ht="15.75">
      <c r="B42" s="396" t="s">
        <v>8</v>
      </c>
      <c r="C42" s="3" t="s">
        <v>9</v>
      </c>
      <c r="D42" s="3" t="s">
        <v>120</v>
      </c>
      <c r="E42" s="3" t="s">
        <v>123</v>
      </c>
      <c r="F42" s="148">
        <v>1</v>
      </c>
      <c r="G42" s="148">
        <v>9</v>
      </c>
      <c r="H42" s="148">
        <v>72</v>
      </c>
      <c r="I42" t="str">
        <f t="shared" si="21"/>
        <v>T/V</v>
      </c>
      <c r="J42" s="95"/>
      <c r="K42" s="9">
        <v>7</v>
      </c>
      <c r="L42" s="111">
        <f t="shared" si="11"/>
        <v>7</v>
      </c>
      <c r="M42" t="str">
        <f t="shared" si="1"/>
        <v>Repr.</v>
      </c>
      <c r="N42" s="9">
        <v>3</v>
      </c>
      <c r="O42" s="115" t="str">
        <f t="shared" si="2"/>
        <v>eten en drinken</v>
      </c>
      <c r="P42" s="111">
        <v>21</v>
      </c>
      <c r="Q42" s="115" t="str">
        <f t="shared" si="14"/>
        <v>maaltijden</v>
      </c>
      <c r="R42" s="110" t="str">
        <f>IF(AND(ISBLANK(#REF!),ISBLANK(#REF!)),"","x")</f>
        <v>x</v>
      </c>
      <c r="S42" t="s">
        <v>534</v>
      </c>
      <c r="T42" t="str">
        <f t="shared" si="9"/>
        <v>7321</v>
      </c>
      <c r="U42" t="s">
        <v>535</v>
      </c>
      <c r="V42" t="s">
        <v>536</v>
      </c>
      <c r="W42" s="9">
        <v>9903</v>
      </c>
      <c r="X42" t="str">
        <f t="shared" si="20"/>
        <v>Repr.-eten en drinken-maaltijden</v>
      </c>
      <c r="Y42" s="112">
        <f t="shared" si="10"/>
        <v>32</v>
      </c>
      <c r="Z42" t="str">
        <f t="shared" si="5"/>
        <v>ALL*</v>
      </c>
      <c r="AA42" s="113"/>
      <c r="AB42" t="str">
        <f t="shared" si="18"/>
        <v>31.12.9999</v>
      </c>
      <c r="AC42" t="str">
        <f t="shared" si="19"/>
        <v>01.01.2012</v>
      </c>
      <c r="AD42" t="str">
        <f t="shared" si="17"/>
        <v>7321</v>
      </c>
      <c r="AE42" s="114"/>
    </row>
    <row r="43" spans="2:31" ht="15.75">
      <c r="B43" s="396" t="s">
        <v>10</v>
      </c>
      <c r="C43" s="3" t="s">
        <v>9</v>
      </c>
      <c r="D43" s="3" t="s">
        <v>119</v>
      </c>
      <c r="E43" s="3" t="s">
        <v>123</v>
      </c>
      <c r="F43" s="148">
        <v>1</v>
      </c>
      <c r="G43" s="148">
        <v>9</v>
      </c>
      <c r="H43" s="148">
        <v>72</v>
      </c>
      <c r="I43" t="str">
        <f t="shared" si="21"/>
        <v>T/V</v>
      </c>
      <c r="J43" s="95"/>
      <c r="K43" s="9">
        <v>7</v>
      </c>
      <c r="L43" s="111">
        <f t="shared" si="11"/>
        <v>7</v>
      </c>
      <c r="M43" t="str">
        <f t="shared" si="1"/>
        <v>Repr.</v>
      </c>
      <c r="N43" s="9">
        <v>3</v>
      </c>
      <c r="O43" s="115" t="str">
        <f t="shared" si="2"/>
        <v>eten en drinken</v>
      </c>
      <c r="P43" s="111">
        <v>24</v>
      </c>
      <c r="Q43" s="115" t="str">
        <f>VLOOKUP(P43,$B$130:$C$232,2,0)</f>
        <v>consumpties intern</v>
      </c>
      <c r="R43" s="110" t="str">
        <f>IF(AND(ISBLANK(#REF!),ISBLANK(#REF!)),"","x")</f>
        <v>x</v>
      </c>
      <c r="S43" t="s">
        <v>534</v>
      </c>
      <c r="T43" t="str">
        <f t="shared" si="9"/>
        <v>7324</v>
      </c>
      <c r="U43" t="s">
        <v>535</v>
      </c>
      <c r="V43" t="s">
        <v>536</v>
      </c>
      <c r="W43" s="9">
        <v>9903</v>
      </c>
      <c r="X43" t="str">
        <f t="shared" si="20"/>
        <v>Repr.-eten en drinken-consumpties intern</v>
      </c>
      <c r="Y43" s="112">
        <f t="shared" si="10"/>
        <v>40</v>
      </c>
      <c r="Z43" t="str">
        <f t="shared" si="5"/>
        <v>ALL*</v>
      </c>
      <c r="AA43" s="113"/>
      <c r="AB43" t="str">
        <f t="shared" si="18"/>
        <v>31.12.9999</v>
      </c>
      <c r="AC43" t="str">
        <f t="shared" si="19"/>
        <v>01.01.2012</v>
      </c>
      <c r="AD43" t="str">
        <f t="shared" si="17"/>
        <v>7324</v>
      </c>
      <c r="AE43" s="114"/>
    </row>
    <row r="44" spans="2:31" ht="15.75">
      <c r="B44" s="396" t="s">
        <v>640</v>
      </c>
      <c r="C44" s="3" t="s">
        <v>642</v>
      </c>
      <c r="D44" s="1" t="s">
        <v>119</v>
      </c>
      <c r="E44" s="1" t="s">
        <v>123</v>
      </c>
      <c r="F44" s="148">
        <v>9</v>
      </c>
      <c r="G44" s="148">
        <v>5</v>
      </c>
      <c r="H44" s="148">
        <v>40</v>
      </c>
      <c r="I44" t="str">
        <f t="shared" si="21"/>
        <v>Studie/opleiding</v>
      </c>
      <c r="J44" s="95"/>
      <c r="K44" s="9">
        <v>7</v>
      </c>
      <c r="L44" s="111">
        <f t="shared" si="11"/>
        <v>7</v>
      </c>
      <c r="M44" t="str">
        <f t="shared" si="1"/>
        <v>Repr.</v>
      </c>
      <c r="N44" s="9">
        <v>3</v>
      </c>
      <c r="O44" s="115" t="str">
        <f t="shared" si="2"/>
        <v>eten en drinken</v>
      </c>
      <c r="P44" s="111">
        <v>28</v>
      </c>
      <c r="Q44" s="115" t="str">
        <f t="shared" si="14"/>
        <v>overige</v>
      </c>
      <c r="R44" s="110" t="str">
        <f>IF(AND(ISBLANK(#REF!),ISBLANK(#REF!)),"","x")</f>
        <v>x</v>
      </c>
      <c r="S44" t="s">
        <v>534</v>
      </c>
      <c r="T44" t="str">
        <f t="shared" si="9"/>
        <v>7328</v>
      </c>
      <c r="U44" t="s">
        <v>535</v>
      </c>
      <c r="V44" t="s">
        <v>536</v>
      </c>
      <c r="W44" s="9">
        <v>9903</v>
      </c>
      <c r="X44" t="str">
        <f t="shared" si="20"/>
        <v>Repr.-eten en drinken-overige</v>
      </c>
      <c r="Y44" s="112">
        <f t="shared" si="10"/>
        <v>29</v>
      </c>
      <c r="Z44" t="str">
        <f t="shared" si="5"/>
        <v>ALL*</v>
      </c>
      <c r="AA44" s="113"/>
      <c r="AB44" t="str">
        <f t="shared" si="18"/>
        <v>31.12.9999</v>
      </c>
      <c r="AC44" t="str">
        <f t="shared" si="19"/>
        <v>01.01.2012</v>
      </c>
      <c r="AD44" t="str">
        <f t="shared" si="17"/>
        <v>7328</v>
      </c>
      <c r="AE44" s="114"/>
    </row>
    <row r="45" spans="2:31" ht="15.75">
      <c r="B45" s="396" t="s">
        <v>641</v>
      </c>
      <c r="C45" s="3" t="s">
        <v>643</v>
      </c>
      <c r="D45" s="1" t="s">
        <v>119</v>
      </c>
      <c r="E45" s="1" t="s">
        <v>123</v>
      </c>
      <c r="F45" s="148">
        <v>9</v>
      </c>
      <c r="G45" s="148">
        <v>5</v>
      </c>
      <c r="H45" s="148">
        <v>40</v>
      </c>
      <c r="I45" t="str">
        <f t="shared" si="21"/>
        <v>Studie/opleiding</v>
      </c>
      <c r="J45" s="95"/>
      <c r="K45" s="9">
        <v>7</v>
      </c>
      <c r="L45" s="111">
        <f t="shared" si="11"/>
        <v>7</v>
      </c>
      <c r="M45" t="str">
        <f t="shared" si="1"/>
        <v>Repr.</v>
      </c>
      <c r="N45" s="9">
        <v>6</v>
      </c>
      <c r="O45" s="115" t="str">
        <f t="shared" si="2"/>
        <v>representatie</v>
      </c>
      <c r="P45" s="111">
        <v>43</v>
      </c>
      <c r="Q45" s="115" t="str">
        <f t="shared" si="14"/>
        <v>personeelsfeesten</v>
      </c>
      <c r="R45" s="110" t="str">
        <f>IF(AND(ISBLANK(#REF!),ISBLANK(#REF!)),"","x")</f>
        <v>x</v>
      </c>
      <c r="S45" t="s">
        <v>534</v>
      </c>
      <c r="T45" t="str">
        <f t="shared" si="9"/>
        <v>7643</v>
      </c>
      <c r="U45" t="s">
        <v>535</v>
      </c>
      <c r="V45" t="s">
        <v>536</v>
      </c>
      <c r="W45" s="9">
        <v>9903</v>
      </c>
      <c r="X45" t="str">
        <f t="shared" si="20"/>
        <v>Repr.-representatie-personeelsfeesten</v>
      </c>
      <c r="Y45" s="112">
        <f t="shared" si="10"/>
        <v>37</v>
      </c>
      <c r="Z45" t="str">
        <f t="shared" si="5"/>
        <v>ALL*</v>
      </c>
      <c r="AA45" s="113"/>
      <c r="AB45" t="str">
        <f t="shared" si="18"/>
        <v>31.12.9999</v>
      </c>
      <c r="AC45" t="str">
        <f t="shared" si="19"/>
        <v>01.01.2012</v>
      </c>
      <c r="AD45" t="str">
        <f t="shared" si="17"/>
        <v>7643</v>
      </c>
      <c r="AE45" s="114"/>
    </row>
    <row r="46" spans="2:31" ht="15.75">
      <c r="B46" s="396" t="s">
        <v>75</v>
      </c>
      <c r="C46" s="3" t="s">
        <v>76</v>
      </c>
      <c r="D46" s="3" t="s">
        <v>120</v>
      </c>
      <c r="E46" s="3" t="s">
        <v>123</v>
      </c>
      <c r="F46" s="148">
        <v>1</v>
      </c>
      <c r="G46" s="148">
        <v>0</v>
      </c>
      <c r="H46" s="148">
        <v>8</v>
      </c>
      <c r="I46" t="str">
        <f t="shared" si="21"/>
        <v>T/V</v>
      </c>
      <c r="J46" s="95"/>
      <c r="K46" s="9">
        <v>7</v>
      </c>
      <c r="L46" s="111">
        <f t="shared" si="11"/>
        <v>7</v>
      </c>
      <c r="M46" t="str">
        <f t="shared" si="1"/>
        <v>Repr.</v>
      </c>
      <c r="N46" s="9">
        <v>6</v>
      </c>
      <c r="O46" s="115" t="str">
        <f t="shared" si="2"/>
        <v>representatie</v>
      </c>
      <c r="P46" s="111">
        <v>45</v>
      </c>
      <c r="Q46" s="115" t="str">
        <f t="shared" si="14"/>
        <v>geschenken bij feesten</v>
      </c>
      <c r="R46" s="110" t="str">
        <f>IF(AND(ISBLANK(#REF!),ISBLANK(#REF!)),"","x")</f>
        <v>x</v>
      </c>
      <c r="S46" t="s">
        <v>534</v>
      </c>
      <c r="T46" t="str">
        <f t="shared" si="9"/>
        <v>7645</v>
      </c>
      <c r="U46" t="s">
        <v>535</v>
      </c>
      <c r="V46" t="s">
        <v>536</v>
      </c>
      <c r="W46" s="9">
        <v>9903</v>
      </c>
      <c r="X46" t="str">
        <f t="shared" si="20"/>
        <v>Repr.-representatie-geschenken bij feesten</v>
      </c>
      <c r="Y46" s="112">
        <f t="shared" si="10"/>
        <v>42</v>
      </c>
      <c r="Z46" t="str">
        <f t="shared" si="5"/>
        <v>ALL*</v>
      </c>
      <c r="AA46" s="113"/>
      <c r="AB46" t="str">
        <f t="shared" si="18"/>
        <v>31.12.9999</v>
      </c>
      <c r="AC46" t="str">
        <f t="shared" si="19"/>
        <v>01.01.2012</v>
      </c>
      <c r="AD46" t="str">
        <f t="shared" si="17"/>
        <v>7645</v>
      </c>
      <c r="AE46" s="114"/>
    </row>
    <row r="47" spans="2:31" ht="15.75">
      <c r="B47" s="396" t="s">
        <v>77</v>
      </c>
      <c r="C47" s="3" t="s">
        <v>76</v>
      </c>
      <c r="D47" s="3" t="s">
        <v>119</v>
      </c>
      <c r="E47" s="3" t="s">
        <v>123</v>
      </c>
      <c r="F47" s="148">
        <v>1</v>
      </c>
      <c r="G47" s="148">
        <v>0</v>
      </c>
      <c r="H47" s="148">
        <v>8</v>
      </c>
      <c r="I47" t="str">
        <f t="shared" si="21"/>
        <v>T/V</v>
      </c>
      <c r="J47" s="95"/>
      <c r="K47" s="9">
        <v>7</v>
      </c>
      <c r="L47" s="111">
        <f t="shared" si="11"/>
        <v>7</v>
      </c>
      <c r="M47" t="str">
        <f t="shared" si="1"/>
        <v>Repr.</v>
      </c>
      <c r="N47" s="9">
        <v>6</v>
      </c>
      <c r="O47" s="115" t="str">
        <f t="shared" si="2"/>
        <v>representatie</v>
      </c>
      <c r="P47" s="111">
        <v>48</v>
      </c>
      <c r="Q47" s="115" t="str">
        <f t="shared" si="14"/>
        <v>persoonlijke verzorging</v>
      </c>
      <c r="R47" s="110" t="str">
        <f>IF(AND(ISBLANK(#REF!),ISBLANK(#REF!)),"","x")</f>
        <v>x</v>
      </c>
      <c r="S47" t="s">
        <v>534</v>
      </c>
      <c r="T47" t="str">
        <f t="shared" si="9"/>
        <v>7648</v>
      </c>
      <c r="U47" t="s">
        <v>535</v>
      </c>
      <c r="V47" t="s">
        <v>536</v>
      </c>
      <c r="W47" s="9">
        <v>9903</v>
      </c>
      <c r="X47" t="str">
        <f t="shared" si="20"/>
        <v>Repr.-representatie-persoonlijke verzorging</v>
      </c>
      <c r="Y47" s="112">
        <f t="shared" si="10"/>
        <v>43</v>
      </c>
      <c r="Z47" t="str">
        <f t="shared" si="5"/>
        <v>ALL*</v>
      </c>
      <c r="AA47" s="113"/>
      <c r="AB47" t="str">
        <f t="shared" si="18"/>
        <v>31.12.9999</v>
      </c>
      <c r="AC47" t="str">
        <f t="shared" si="19"/>
        <v>01.01.2012</v>
      </c>
      <c r="AD47" t="str">
        <f t="shared" si="17"/>
        <v>7648</v>
      </c>
      <c r="AE47" s="114"/>
    </row>
    <row r="48" spans="2:31" ht="15.75">
      <c r="B48" s="396" t="s">
        <v>93</v>
      </c>
      <c r="C48" s="3" t="s">
        <v>94</v>
      </c>
      <c r="D48" s="3" t="s">
        <v>119</v>
      </c>
      <c r="E48" s="3" t="s">
        <v>123</v>
      </c>
      <c r="F48" s="397">
        <v>2</v>
      </c>
      <c r="G48" s="148">
        <v>9</v>
      </c>
      <c r="H48" s="148">
        <v>66</v>
      </c>
      <c r="I48" t="str">
        <f t="shared" si="21"/>
        <v>Gratificaties</v>
      </c>
      <c r="J48" s="95"/>
      <c r="K48" s="9">
        <v>8</v>
      </c>
      <c r="L48" s="111">
        <f t="shared" si="11"/>
        <v>8</v>
      </c>
      <c r="M48" t="str">
        <f t="shared" si="1"/>
        <v>instroom/uitst.</v>
      </c>
      <c r="N48" s="9">
        <v>9</v>
      </c>
      <c r="O48" s="115" t="str">
        <f t="shared" si="2"/>
        <v>overige</v>
      </c>
      <c r="P48" s="111">
        <v>67</v>
      </c>
      <c r="Q48" s="115" t="str">
        <f t="shared" si="14"/>
        <v>advocaatkosten bij ontslag</v>
      </c>
      <c r="R48" s="110" t="str">
        <f>IF(AND(ISBLANK(#REF!),ISBLANK(#REF!)),"","x")</f>
        <v>x</v>
      </c>
      <c r="S48" t="s">
        <v>534</v>
      </c>
      <c r="T48" t="str">
        <f t="shared" si="9"/>
        <v>8967</v>
      </c>
      <c r="U48" t="s">
        <v>535</v>
      </c>
      <c r="V48" t="s">
        <v>536</v>
      </c>
      <c r="W48" s="9">
        <v>9903</v>
      </c>
      <c r="X48" t="str">
        <f t="shared" si="20"/>
        <v>instroom/uitst.-overige-advocaatkosten bij ontslag</v>
      </c>
      <c r="Y48" s="112">
        <f t="shared" si="10"/>
        <v>50</v>
      </c>
      <c r="Z48" t="str">
        <f t="shared" si="5"/>
        <v>ALL*</v>
      </c>
      <c r="AA48" s="113"/>
      <c r="AB48" t="str">
        <f t="shared" si="18"/>
        <v>31.12.9999</v>
      </c>
      <c r="AC48" t="str">
        <f t="shared" si="19"/>
        <v>01.01.2012</v>
      </c>
      <c r="AD48" t="str">
        <f t="shared" si="17"/>
        <v>8967</v>
      </c>
      <c r="AE48" s="114"/>
    </row>
    <row r="49" spans="2:31" ht="15.75">
      <c r="B49" s="396" t="s">
        <v>95</v>
      </c>
      <c r="C49" s="3" t="s">
        <v>94</v>
      </c>
      <c r="D49" s="3" t="s">
        <v>119</v>
      </c>
      <c r="E49" s="3" t="s">
        <v>123</v>
      </c>
      <c r="F49" s="397">
        <v>2</v>
      </c>
      <c r="G49" s="148">
        <v>9</v>
      </c>
      <c r="H49" s="148">
        <v>66</v>
      </c>
      <c r="I49" t="str">
        <f t="shared" si="21"/>
        <v>Gratificaties</v>
      </c>
      <c r="J49" s="95"/>
      <c r="L49" s="111">
        <f t="shared" si="11"/>
        <v>1</v>
      </c>
      <c r="M49" t="str">
        <f>VLOOKUP(L49,$B$80:$C$128,2,0)</f>
        <v>T/V</v>
      </c>
      <c r="N49" s="9">
        <f t="shared" ref="N49:N55" si="22">G9</f>
        <v>1</v>
      </c>
      <c r="O49" s="115" t="str">
        <f>VLOOKUP(N49,$B$109:$C$119,2,0)</f>
        <v>telecommunicatie</v>
      </c>
      <c r="P49" s="9">
        <f t="shared" ref="P49:P55" si="23">H9</f>
        <v>12</v>
      </c>
      <c r="Q49" s="115" t="str">
        <f t="shared" ref="Q49:Q80" si="24">VLOOKUP(P49,$B$130:$C$232,2,0)</f>
        <v>computers</v>
      </c>
      <c r="R49" s="110" t="str">
        <f>IF(AND(ISBLANK(#REF!),ISBLANK(#REF!)),"","x")</f>
        <v>x</v>
      </c>
      <c r="S49" t="s">
        <v>534</v>
      </c>
      <c r="T49" t="str">
        <f t="shared" si="9"/>
        <v>1112</v>
      </c>
      <c r="U49" t="s">
        <v>535</v>
      </c>
      <c r="V49" t="s">
        <v>536</v>
      </c>
      <c r="W49" s="9">
        <v>9901</v>
      </c>
      <c r="X49" t="str">
        <f>CONCATENATE(M49,"-",O49,"-",IF(ISNA(Q49),"",Q49))</f>
        <v>T/V-telecommunicatie-computers</v>
      </c>
      <c r="Y49" s="112">
        <f t="shared" si="10"/>
        <v>30</v>
      </c>
      <c r="Z49" t="str">
        <f t="shared" si="5"/>
        <v>ALL*</v>
      </c>
      <c r="AA49" s="116">
        <f t="shared" ref="AA49:AA55" si="25">B9</f>
        <v>5010</v>
      </c>
      <c r="AB49" t="str">
        <f t="shared" si="18"/>
        <v>31.12.9999</v>
      </c>
      <c r="AC49" t="str">
        <f t="shared" si="19"/>
        <v>01.01.2012</v>
      </c>
      <c r="AD49" t="str">
        <f t="shared" si="17"/>
        <v>1112</v>
      </c>
      <c r="AE49" s="114" t="str">
        <f t="shared" ref="AE49:AE80" si="26">IF(ISBLANK(AA49),"",VLOOKUP(AA49,$B$9:$C$73,2,0))</f>
        <v>Kostenverg. telewerken</v>
      </c>
    </row>
    <row r="50" spans="2:31" ht="15.75">
      <c r="B50" s="396" t="s">
        <v>96</v>
      </c>
      <c r="C50" s="3" t="s">
        <v>97</v>
      </c>
      <c r="D50" s="3" t="s">
        <v>120</v>
      </c>
      <c r="E50" s="3" t="s">
        <v>123</v>
      </c>
      <c r="F50" s="148">
        <v>1</v>
      </c>
      <c r="G50" s="148">
        <v>9</v>
      </c>
      <c r="H50" s="148">
        <v>72</v>
      </c>
      <c r="I50" t="str">
        <f t="shared" si="21"/>
        <v>T/V</v>
      </c>
      <c r="J50" s="95"/>
      <c r="L50" s="111">
        <f t="shared" si="11"/>
        <v>1</v>
      </c>
      <c r="M50" t="str">
        <f t="shared" si="1"/>
        <v>T/V</v>
      </c>
      <c r="N50" s="9">
        <f t="shared" si="22"/>
        <v>1</v>
      </c>
      <c r="O50" s="115" t="str">
        <f t="shared" si="2"/>
        <v>telecommunicatie</v>
      </c>
      <c r="P50" s="9">
        <f t="shared" si="23"/>
        <v>12</v>
      </c>
      <c r="Q50" s="115" t="str">
        <f t="shared" si="24"/>
        <v>computers</v>
      </c>
      <c r="R50" s="110" t="str">
        <f>IF(AND(ISBLANK(#REF!),ISBLANK(#REF!)),"","x")</f>
        <v>x</v>
      </c>
      <c r="S50" t="s">
        <v>534</v>
      </c>
      <c r="T50" t="str">
        <f t="shared" si="9"/>
        <v>1112</v>
      </c>
      <c r="U50" t="s">
        <v>535</v>
      </c>
      <c r="V50" t="s">
        <v>536</v>
      </c>
      <c r="W50" s="9">
        <v>9901</v>
      </c>
      <c r="X50" t="str">
        <f t="shared" ref="X50:X100" si="27">CONCATENATE(M50,"-",O50,"-",IF(ISNA(Q50),"",Q50))</f>
        <v>T/V-telecommunicatie-computers</v>
      </c>
      <c r="Y50" s="112">
        <f t="shared" si="10"/>
        <v>30</v>
      </c>
      <c r="Z50" t="str">
        <f t="shared" si="5"/>
        <v>ALL*</v>
      </c>
      <c r="AA50" s="116">
        <f t="shared" si="25"/>
        <v>5011</v>
      </c>
      <c r="AB50" t="str">
        <f t="shared" si="15"/>
        <v>31.12.9999</v>
      </c>
      <c r="AC50" t="str">
        <f t="shared" si="16"/>
        <v>01.01.2012</v>
      </c>
      <c r="AD50" t="str">
        <f t="shared" si="17"/>
        <v>1112</v>
      </c>
      <c r="AE50" s="114" t="str">
        <f t="shared" si="26"/>
        <v>Kostenverg. telewerken</v>
      </c>
    </row>
    <row r="51" spans="2:31" ht="15.75">
      <c r="B51" s="396" t="s">
        <v>98</v>
      </c>
      <c r="C51" s="3" t="s">
        <v>97</v>
      </c>
      <c r="D51" s="3" t="s">
        <v>119</v>
      </c>
      <c r="E51" s="3" t="s">
        <v>123</v>
      </c>
      <c r="F51" s="148">
        <v>1</v>
      </c>
      <c r="G51" s="148">
        <v>9</v>
      </c>
      <c r="H51" s="148">
        <v>72</v>
      </c>
      <c r="I51" t="str">
        <f t="shared" si="21"/>
        <v>T/V</v>
      </c>
      <c r="J51" s="95"/>
      <c r="L51" s="111">
        <f t="shared" si="11"/>
        <v>1</v>
      </c>
      <c r="M51" t="str">
        <f t="shared" si="1"/>
        <v>T/V</v>
      </c>
      <c r="N51" s="9">
        <f t="shared" si="22"/>
        <v>9</v>
      </c>
      <c r="O51" s="115" t="str">
        <f t="shared" si="2"/>
        <v>overige</v>
      </c>
      <c r="P51" s="9">
        <f t="shared" si="23"/>
        <v>72</v>
      </c>
      <c r="Q51" s="115" t="str">
        <f t="shared" si="24"/>
        <v>overige verg./verstr.</v>
      </c>
      <c r="R51" s="110" t="str">
        <f>IF(AND(ISBLANK(#REF!),ISBLANK(#REF!)),"","x")</f>
        <v>x</v>
      </c>
      <c r="S51" t="s">
        <v>534</v>
      </c>
      <c r="T51" s="128" t="str">
        <f t="shared" si="9"/>
        <v>1972</v>
      </c>
      <c r="U51" t="s">
        <v>535</v>
      </c>
      <c r="V51" t="s">
        <v>536</v>
      </c>
      <c r="W51" s="129">
        <v>9903</v>
      </c>
      <c r="X51" t="str">
        <f t="shared" si="27"/>
        <v>T/V-overige-overige verg./verstr.</v>
      </c>
      <c r="Y51" s="112">
        <f t="shared" si="10"/>
        <v>33</v>
      </c>
      <c r="Z51" t="str">
        <f t="shared" si="5"/>
        <v>ALL*</v>
      </c>
      <c r="AA51" s="116">
        <f t="shared" si="25"/>
        <v>5021</v>
      </c>
      <c r="AB51" t="str">
        <f t="shared" si="15"/>
        <v>31.12.9999</v>
      </c>
      <c r="AC51" t="str">
        <f t="shared" si="16"/>
        <v>01.01.2012</v>
      </c>
      <c r="AD51" t="str">
        <f t="shared" si="17"/>
        <v>1972</v>
      </c>
      <c r="AE51" s="114" t="str">
        <f t="shared" si="26"/>
        <v>Schadeverg.intrekken vak.</v>
      </c>
    </row>
    <row r="52" spans="2:31" ht="15.75">
      <c r="B52" s="396" t="s">
        <v>170</v>
      </c>
      <c r="C52" s="3" t="s">
        <v>171</v>
      </c>
      <c r="D52" s="3" t="s">
        <v>120</v>
      </c>
      <c r="E52" s="3" t="s">
        <v>123</v>
      </c>
      <c r="F52" s="148">
        <v>1</v>
      </c>
      <c r="G52" s="148">
        <v>9</v>
      </c>
      <c r="H52" s="148">
        <v>72</v>
      </c>
      <c r="I52" t="str">
        <f t="shared" si="21"/>
        <v>T/V</v>
      </c>
      <c r="J52" s="95"/>
      <c r="L52" s="111">
        <f t="shared" si="11"/>
        <v>1</v>
      </c>
      <c r="M52" t="str">
        <f t="shared" si="1"/>
        <v>T/V</v>
      </c>
      <c r="N52" s="9">
        <f t="shared" si="22"/>
        <v>0</v>
      </c>
      <c r="O52" s="115" t="str">
        <f t="shared" ref="O52:O83" si="28">VLOOKUP(N52,$B$109:$C$119,2,0)</f>
        <v>vervoer</v>
      </c>
      <c r="P52" s="9">
        <f t="shared" si="23"/>
        <v>8</v>
      </c>
      <c r="Q52" s="115" t="str">
        <f t="shared" si="24"/>
        <v>overige vervoerskosten</v>
      </c>
      <c r="R52" s="110" t="str">
        <f>IF(AND(ISBLANK(#REF!),ISBLANK(#REF!)),"","x")</f>
        <v>x</v>
      </c>
      <c r="S52" t="s">
        <v>534</v>
      </c>
      <c r="T52" s="128" t="str">
        <f t="shared" si="9"/>
        <v>1008</v>
      </c>
      <c r="U52" t="s">
        <v>535</v>
      </c>
      <c r="V52" t="s">
        <v>536</v>
      </c>
      <c r="W52" s="9">
        <v>9903</v>
      </c>
      <c r="X52" t="str">
        <f t="shared" si="27"/>
        <v>T/V-vervoer-overige vervoerskosten</v>
      </c>
      <c r="Y52" s="112">
        <f t="shared" si="10"/>
        <v>34</v>
      </c>
      <c r="Z52" t="str">
        <f t="shared" si="5"/>
        <v>ALL*</v>
      </c>
      <c r="AA52" s="116">
        <f t="shared" si="25"/>
        <v>5031</v>
      </c>
      <c r="AB52" t="str">
        <f t="shared" si="15"/>
        <v>31.12.9999</v>
      </c>
      <c r="AC52" t="str">
        <f t="shared" si="16"/>
        <v>01.01.2012</v>
      </c>
      <c r="AD52" t="str">
        <f t="shared" si="17"/>
        <v>1008</v>
      </c>
      <c r="AE52" s="114" t="str">
        <f t="shared" si="26"/>
        <v>Vergoeding aanschaf fiets</v>
      </c>
    </row>
    <row r="53" spans="2:31" ht="15.75">
      <c r="B53" s="396" t="s">
        <v>172</v>
      </c>
      <c r="C53" s="3" t="s">
        <v>171</v>
      </c>
      <c r="D53" s="3" t="s">
        <v>119</v>
      </c>
      <c r="E53" s="3" t="s">
        <v>123</v>
      </c>
      <c r="F53" s="148">
        <v>1</v>
      </c>
      <c r="G53" s="148">
        <v>9</v>
      </c>
      <c r="H53" s="148">
        <v>72</v>
      </c>
      <c r="I53" t="str">
        <f t="shared" si="21"/>
        <v>T/V</v>
      </c>
      <c r="J53" s="95"/>
      <c r="L53" s="111">
        <f t="shared" si="11"/>
        <v>1</v>
      </c>
      <c r="M53" t="str">
        <f t="shared" si="1"/>
        <v>T/V</v>
      </c>
      <c r="N53" s="9">
        <f t="shared" si="22"/>
        <v>0</v>
      </c>
      <c r="O53" s="115" t="str">
        <f t="shared" si="28"/>
        <v>vervoer</v>
      </c>
      <c r="P53" s="9">
        <f t="shared" si="23"/>
        <v>8</v>
      </c>
      <c r="Q53" s="115" t="str">
        <f t="shared" si="24"/>
        <v>overige vervoerskosten</v>
      </c>
      <c r="R53" s="110" t="str">
        <f>IF(AND(ISBLANK(#REF!),ISBLANK(#REF!)),"","x")</f>
        <v>x</v>
      </c>
      <c r="S53" t="s">
        <v>534</v>
      </c>
      <c r="T53" t="str">
        <f t="shared" si="9"/>
        <v>1008</v>
      </c>
      <c r="U53" t="s">
        <v>535</v>
      </c>
      <c r="V53" t="s">
        <v>536</v>
      </c>
      <c r="W53" s="9">
        <v>9901</v>
      </c>
      <c r="X53" t="str">
        <f t="shared" si="27"/>
        <v>T/V-vervoer-overige vervoerskosten</v>
      </c>
      <c r="Y53" s="112">
        <f t="shared" si="10"/>
        <v>34</v>
      </c>
      <c r="Z53" t="str">
        <f t="shared" si="5"/>
        <v>ALL*</v>
      </c>
      <c r="AA53" s="116">
        <f t="shared" si="25"/>
        <v>5033</v>
      </c>
      <c r="AB53" t="str">
        <f t="shared" si="15"/>
        <v>31.12.9999</v>
      </c>
      <c r="AC53" t="str">
        <f t="shared" si="16"/>
        <v>01.01.2012</v>
      </c>
      <c r="AD53" t="str">
        <f t="shared" si="17"/>
        <v>1008</v>
      </c>
      <c r="AE53" s="114" t="str">
        <f t="shared" si="26"/>
        <v>Ikap vergoeding fiets</v>
      </c>
    </row>
    <row r="54" spans="2:31" ht="15.75">
      <c r="B54" s="396" t="s">
        <v>102</v>
      </c>
      <c r="C54" s="3" t="s">
        <v>103</v>
      </c>
      <c r="D54" s="3" t="s">
        <v>120</v>
      </c>
      <c r="E54" s="3" t="s">
        <v>123</v>
      </c>
      <c r="F54" s="148">
        <v>1</v>
      </c>
      <c r="G54" s="148">
        <v>9</v>
      </c>
      <c r="H54" s="148">
        <v>72</v>
      </c>
      <c r="I54" t="str">
        <f t="shared" si="21"/>
        <v>T/V</v>
      </c>
      <c r="J54" s="95"/>
      <c r="L54" s="111">
        <f t="shared" si="11"/>
        <v>1</v>
      </c>
      <c r="M54" t="str">
        <f t="shared" si="1"/>
        <v>T/V</v>
      </c>
      <c r="N54" s="9">
        <f t="shared" si="22"/>
        <v>0</v>
      </c>
      <c r="O54" s="115" t="str">
        <f t="shared" si="28"/>
        <v>vervoer</v>
      </c>
      <c r="P54" s="9">
        <f t="shared" si="23"/>
        <v>8</v>
      </c>
      <c r="Q54" s="115" t="str">
        <f t="shared" si="24"/>
        <v>overige vervoerskosten</v>
      </c>
      <c r="R54" s="110" t="str">
        <f>IF(AND(ISBLANK(#REF!),ISBLANK(#REF!)),"","x")</f>
        <v>x</v>
      </c>
      <c r="S54" t="s">
        <v>534</v>
      </c>
      <c r="T54" t="str">
        <f t="shared" si="9"/>
        <v>1008</v>
      </c>
      <c r="U54" t="s">
        <v>535</v>
      </c>
      <c r="V54" t="s">
        <v>536</v>
      </c>
      <c r="W54" s="9">
        <v>9901</v>
      </c>
      <c r="X54" t="str">
        <f t="shared" si="27"/>
        <v>T/V-vervoer-overige vervoerskosten</v>
      </c>
      <c r="Y54" s="112">
        <f t="shared" si="10"/>
        <v>34</v>
      </c>
      <c r="Z54" t="str">
        <f t="shared" si="5"/>
        <v>ALL*</v>
      </c>
      <c r="AA54" s="116">
        <f t="shared" si="25"/>
        <v>5035</v>
      </c>
      <c r="AB54" t="str">
        <f t="shared" si="15"/>
        <v>31.12.9999</v>
      </c>
      <c r="AC54" t="str">
        <f t="shared" si="16"/>
        <v>01.01.2012</v>
      </c>
      <c r="AD54" t="str">
        <f t="shared" si="17"/>
        <v>1008</v>
      </c>
      <c r="AE54" s="114" t="str">
        <f t="shared" si="26"/>
        <v>Ikap vergoed. fietsverz.</v>
      </c>
    </row>
    <row r="55" spans="2:31" ht="15.75">
      <c r="B55" s="396" t="s">
        <v>104</v>
      </c>
      <c r="C55" s="3" t="s">
        <v>103</v>
      </c>
      <c r="D55" s="3" t="s">
        <v>119</v>
      </c>
      <c r="E55" s="3" t="s">
        <v>123</v>
      </c>
      <c r="F55" s="148">
        <v>1</v>
      </c>
      <c r="G55" s="148">
        <v>9</v>
      </c>
      <c r="H55" s="148">
        <v>72</v>
      </c>
      <c r="I55" t="str">
        <f t="shared" si="21"/>
        <v>T/V</v>
      </c>
      <c r="J55" s="95"/>
      <c r="L55" s="111">
        <f t="shared" si="11"/>
        <v>1</v>
      </c>
      <c r="M55" t="str">
        <f t="shared" si="1"/>
        <v>T/V</v>
      </c>
      <c r="N55" s="9">
        <f t="shared" si="22"/>
        <v>1</v>
      </c>
      <c r="O55" s="115" t="str">
        <f t="shared" si="28"/>
        <v>telecommunicatie</v>
      </c>
      <c r="P55" s="9">
        <f t="shared" si="23"/>
        <v>12</v>
      </c>
      <c r="Q55" s="115" t="str">
        <f t="shared" si="24"/>
        <v>computers</v>
      </c>
      <c r="R55" s="110" t="str">
        <f>IF(AND(ISBLANK(#REF!),ISBLANK(#REF!)),"","x")</f>
        <v>x</v>
      </c>
      <c r="S55" t="s">
        <v>534</v>
      </c>
      <c r="T55" t="str">
        <f t="shared" si="9"/>
        <v>1112</v>
      </c>
      <c r="U55" t="s">
        <v>535</v>
      </c>
      <c r="V55" t="s">
        <v>536</v>
      </c>
      <c r="W55" s="9">
        <v>9901</v>
      </c>
      <c r="X55" t="str">
        <f t="shared" si="27"/>
        <v>T/V-telecommunicatie-computers</v>
      </c>
      <c r="Y55" s="112">
        <f t="shared" si="10"/>
        <v>30</v>
      </c>
      <c r="Z55" t="str">
        <f t="shared" si="5"/>
        <v>ALL*</v>
      </c>
      <c r="AA55" s="116">
        <f t="shared" si="25"/>
        <v>5041</v>
      </c>
      <c r="AB55" t="str">
        <f t="shared" si="15"/>
        <v>31.12.9999</v>
      </c>
      <c r="AC55" t="str">
        <f t="shared" si="16"/>
        <v>01.01.2012</v>
      </c>
      <c r="AD55" t="str">
        <f>T55</f>
        <v>1112</v>
      </c>
      <c r="AE55" s="114" t="str">
        <f t="shared" si="26"/>
        <v>Verg.aanschaf comp.app.</v>
      </c>
    </row>
    <row r="56" spans="2:31" ht="15.75">
      <c r="B56" s="396" t="s">
        <v>107</v>
      </c>
      <c r="C56" s="3" t="s">
        <v>108</v>
      </c>
      <c r="D56" s="3" t="s">
        <v>120</v>
      </c>
      <c r="E56" s="3" t="s">
        <v>123</v>
      </c>
      <c r="F56" s="148">
        <v>1</v>
      </c>
      <c r="G56" s="148">
        <v>1</v>
      </c>
      <c r="H56" s="148">
        <v>13</v>
      </c>
      <c r="I56" t="str">
        <f t="shared" si="21"/>
        <v>T/V</v>
      </c>
      <c r="J56" s="95"/>
      <c r="L56" s="111">
        <f t="shared" si="11"/>
        <v>1</v>
      </c>
      <c r="M56" t="str">
        <f t="shared" ref="M56:M85" si="29">VLOOKUP(L56,$B$80:$C$128,2,0)</f>
        <v>T/V</v>
      </c>
      <c r="N56" s="9">
        <f t="shared" ref="N56:N80" si="30">G16</f>
        <v>1</v>
      </c>
      <c r="O56" s="115" t="str">
        <f t="shared" si="28"/>
        <v>telecommunicatie</v>
      </c>
      <c r="P56" s="9">
        <f t="shared" ref="P56:P80" si="31">H16</f>
        <v>13</v>
      </c>
      <c r="Q56" s="115" t="str">
        <f t="shared" si="24"/>
        <v>Internet</v>
      </c>
      <c r="R56" s="110" t="str">
        <f>IF(AND(ISBLANK(#REF!),ISBLANK(#REF!)),"","x")</f>
        <v>x</v>
      </c>
      <c r="S56" t="s">
        <v>534</v>
      </c>
      <c r="T56" t="str">
        <f t="shared" si="9"/>
        <v>1113</v>
      </c>
      <c r="U56" t="s">
        <v>535</v>
      </c>
      <c r="V56" t="s">
        <v>536</v>
      </c>
      <c r="W56" s="9">
        <v>9901</v>
      </c>
      <c r="X56" t="str">
        <f t="shared" si="27"/>
        <v>T/V-telecommunicatie-Internet</v>
      </c>
      <c r="Y56" s="112">
        <f t="shared" si="10"/>
        <v>29</v>
      </c>
      <c r="Z56" t="str">
        <f t="shared" si="5"/>
        <v>ALL*</v>
      </c>
      <c r="AA56" s="116">
        <f t="shared" ref="AA56:AA64" si="32">B16</f>
        <v>5051</v>
      </c>
      <c r="AB56" t="str">
        <f t="shared" si="15"/>
        <v>31.12.9999</v>
      </c>
      <c r="AC56" t="str">
        <f t="shared" si="16"/>
        <v>01.01.2012</v>
      </c>
      <c r="AD56" t="str">
        <f t="shared" si="17"/>
        <v>1113</v>
      </c>
      <c r="AE56" s="114" t="str">
        <f t="shared" si="26"/>
        <v>Verg.inricht.telewerkr.</v>
      </c>
    </row>
    <row r="57" spans="2:31" ht="15.75">
      <c r="B57" s="396" t="s">
        <v>109</v>
      </c>
      <c r="C57" s="3" t="s">
        <v>108</v>
      </c>
      <c r="D57" s="3" t="s">
        <v>119</v>
      </c>
      <c r="E57" s="3" t="s">
        <v>123</v>
      </c>
      <c r="F57" s="148">
        <v>1</v>
      </c>
      <c r="G57" s="148">
        <v>1</v>
      </c>
      <c r="H57" s="148">
        <v>13</v>
      </c>
      <c r="I57" t="str">
        <f t="shared" si="21"/>
        <v>T/V</v>
      </c>
      <c r="J57" s="95"/>
      <c r="L57" s="111">
        <f t="shared" si="11"/>
        <v>1</v>
      </c>
      <c r="M57" t="str">
        <f t="shared" si="29"/>
        <v>T/V</v>
      </c>
      <c r="N57" s="9">
        <f t="shared" si="30"/>
        <v>1</v>
      </c>
      <c r="O57" s="115" t="str">
        <f t="shared" si="28"/>
        <v>telecommunicatie</v>
      </c>
      <c r="P57" s="9">
        <f t="shared" si="31"/>
        <v>13</v>
      </c>
      <c r="Q57" s="115" t="str">
        <f t="shared" si="24"/>
        <v>Internet</v>
      </c>
      <c r="R57" s="110" t="str">
        <f>IF(AND(ISBLANK(#REF!),ISBLANK(#REF!)),"","x")</f>
        <v>x</v>
      </c>
      <c r="S57" t="s">
        <v>534</v>
      </c>
      <c r="T57" t="str">
        <f t="shared" si="9"/>
        <v>1113</v>
      </c>
      <c r="U57" t="s">
        <v>535</v>
      </c>
      <c r="V57" t="s">
        <v>536</v>
      </c>
      <c r="W57" s="9">
        <v>9901</v>
      </c>
      <c r="X57" t="str">
        <f t="shared" si="27"/>
        <v>T/V-telecommunicatie-Internet</v>
      </c>
      <c r="Y57" s="112">
        <f t="shared" si="10"/>
        <v>29</v>
      </c>
      <c r="Z57" t="str">
        <f t="shared" si="5"/>
        <v>ALL*</v>
      </c>
      <c r="AA57" s="116">
        <f t="shared" si="32"/>
        <v>5053</v>
      </c>
      <c r="AB57" t="str">
        <f t="shared" si="15"/>
        <v>31.12.9999</v>
      </c>
      <c r="AC57" t="str">
        <f t="shared" si="16"/>
        <v>01.01.2012</v>
      </c>
      <c r="AD57" t="str">
        <f t="shared" si="17"/>
        <v>1113</v>
      </c>
      <c r="AE57" s="114" t="str">
        <f t="shared" si="26"/>
        <v>Telewerk inricht. Raamreg</v>
      </c>
    </row>
    <row r="58" spans="2:31" ht="15.75">
      <c r="B58" s="396" t="s">
        <v>113</v>
      </c>
      <c r="C58" s="3" t="s">
        <v>114</v>
      </c>
      <c r="D58" s="3" t="s">
        <v>120</v>
      </c>
      <c r="E58" s="3" t="s">
        <v>123</v>
      </c>
      <c r="F58" s="148">
        <v>1</v>
      </c>
      <c r="G58" s="148">
        <v>0</v>
      </c>
      <c r="H58" s="148">
        <v>8</v>
      </c>
      <c r="I58" t="str">
        <f t="shared" si="21"/>
        <v>T/V</v>
      </c>
      <c r="J58" s="95"/>
      <c r="L58" s="111">
        <f t="shared" si="11"/>
        <v>1</v>
      </c>
      <c r="M58" t="str">
        <f t="shared" si="29"/>
        <v>T/V</v>
      </c>
      <c r="N58" s="9">
        <f t="shared" si="30"/>
        <v>1</v>
      </c>
      <c r="O58" s="115" t="str">
        <f t="shared" si="28"/>
        <v>telecommunicatie</v>
      </c>
      <c r="P58" s="9">
        <f t="shared" si="31"/>
        <v>13</v>
      </c>
      <c r="Q58" s="115" t="str">
        <f t="shared" si="24"/>
        <v>Internet</v>
      </c>
      <c r="R58" s="110" t="str">
        <f>IF(AND(ISBLANK(#REF!),ISBLANK(#REF!)),"","x")</f>
        <v>x</v>
      </c>
      <c r="S58" t="s">
        <v>534</v>
      </c>
      <c r="T58" t="str">
        <f t="shared" si="9"/>
        <v>1113</v>
      </c>
      <c r="U58" t="s">
        <v>535</v>
      </c>
      <c r="V58" t="s">
        <v>536</v>
      </c>
      <c r="W58" s="9">
        <v>9901</v>
      </c>
      <c r="X58" t="str">
        <f t="shared" si="27"/>
        <v>T/V-telecommunicatie-Internet</v>
      </c>
      <c r="Y58" s="112">
        <f t="shared" si="10"/>
        <v>29</v>
      </c>
      <c r="Z58" t="str">
        <f t="shared" si="5"/>
        <v>ALL*</v>
      </c>
      <c r="AA58" s="116">
        <f t="shared" si="32"/>
        <v>5055</v>
      </c>
      <c r="AB58" t="str">
        <f t="shared" si="15"/>
        <v>31.12.9999</v>
      </c>
      <c r="AC58" t="str">
        <f t="shared" si="16"/>
        <v>01.01.2012</v>
      </c>
      <c r="AD58" t="str">
        <f t="shared" si="17"/>
        <v>1113</v>
      </c>
      <c r="AE58" s="114" t="str">
        <f t="shared" si="26"/>
        <v>Ikap verg.inr. telewerkp</v>
      </c>
    </row>
    <row r="59" spans="2:31" ht="15.75">
      <c r="B59" s="398" t="s">
        <v>115</v>
      </c>
      <c r="C59" s="3" t="s">
        <v>116</v>
      </c>
      <c r="D59" s="3" t="s">
        <v>120</v>
      </c>
      <c r="E59" s="3" t="s">
        <v>123</v>
      </c>
      <c r="F59" s="148">
        <v>1</v>
      </c>
      <c r="G59" s="397">
        <v>1</v>
      </c>
      <c r="H59" s="148">
        <v>12</v>
      </c>
      <c r="I59" t="str">
        <f t="shared" si="21"/>
        <v>T/V</v>
      </c>
      <c r="J59" s="95"/>
      <c r="L59" s="111">
        <f t="shared" si="11"/>
        <v>1</v>
      </c>
      <c r="M59" t="str">
        <f t="shared" si="29"/>
        <v>T/V</v>
      </c>
      <c r="N59" s="9">
        <f t="shared" si="30"/>
        <v>9</v>
      </c>
      <c r="O59" s="115" t="str">
        <f t="shared" si="28"/>
        <v>overige</v>
      </c>
      <c r="P59" s="9">
        <f t="shared" si="31"/>
        <v>72</v>
      </c>
      <c r="Q59" s="115" t="str">
        <f t="shared" si="24"/>
        <v>overige verg./verstr.</v>
      </c>
      <c r="R59" s="110" t="str">
        <f>IF(AND(ISBLANK(#REF!),ISBLANK(#REF!)),"","x")</f>
        <v>x</v>
      </c>
      <c r="S59" t="s">
        <v>534</v>
      </c>
      <c r="T59" s="128" t="str">
        <f t="shared" si="9"/>
        <v>1972</v>
      </c>
      <c r="U59" t="s">
        <v>535</v>
      </c>
      <c r="V59" t="s">
        <v>536</v>
      </c>
      <c r="W59" s="129">
        <v>9903</v>
      </c>
      <c r="X59" t="str">
        <f t="shared" si="27"/>
        <v>T/V-overige-overige verg./verstr.</v>
      </c>
      <c r="Y59" s="112">
        <f t="shared" si="10"/>
        <v>33</v>
      </c>
      <c r="Z59" t="str">
        <f t="shared" si="5"/>
        <v>ALL*</v>
      </c>
      <c r="AA59" s="116">
        <f t="shared" si="32"/>
        <v>5059</v>
      </c>
      <c r="AB59" t="str">
        <f t="shared" si="15"/>
        <v>31.12.9999</v>
      </c>
      <c r="AC59" t="str">
        <f t="shared" si="16"/>
        <v>01.01.2012</v>
      </c>
      <c r="AD59" t="str">
        <f t="shared" si="17"/>
        <v>1972</v>
      </c>
      <c r="AE59" s="114" t="str">
        <f t="shared" si="26"/>
        <v>IKAP correctie doel</v>
      </c>
    </row>
    <row r="60" spans="2:31" ht="15.75">
      <c r="B60" s="396" t="s">
        <v>117</v>
      </c>
      <c r="C60" s="3" t="s">
        <v>118</v>
      </c>
      <c r="D60" s="3" t="s">
        <v>120</v>
      </c>
      <c r="E60" s="3" t="s">
        <v>123</v>
      </c>
      <c r="F60" s="148">
        <v>1</v>
      </c>
      <c r="G60" s="148">
        <v>0</v>
      </c>
      <c r="H60" s="148">
        <v>8</v>
      </c>
      <c r="I60" t="str">
        <f t="shared" si="21"/>
        <v>T/V</v>
      </c>
      <c r="J60" s="95"/>
      <c r="L60" s="111">
        <f t="shared" si="11"/>
        <v>1</v>
      </c>
      <c r="M60" t="str">
        <f t="shared" si="29"/>
        <v>T/V</v>
      </c>
      <c r="N60" s="9">
        <f t="shared" si="30"/>
        <v>0</v>
      </c>
      <c r="O60" s="115" t="str">
        <f t="shared" si="28"/>
        <v>vervoer</v>
      </c>
      <c r="P60" s="9">
        <f t="shared" si="31"/>
        <v>8</v>
      </c>
      <c r="Q60" s="115" t="str">
        <f t="shared" si="24"/>
        <v>overige vervoerskosten</v>
      </c>
      <c r="R60" s="110" t="str">
        <f>IF(AND(ISBLANK(#REF!),ISBLANK(#REF!)),"","x")</f>
        <v>x</v>
      </c>
      <c r="S60" t="s">
        <v>534</v>
      </c>
      <c r="T60" t="str">
        <f t="shared" si="9"/>
        <v>1008</v>
      </c>
      <c r="U60" t="s">
        <v>535</v>
      </c>
      <c r="V60" t="s">
        <v>536</v>
      </c>
      <c r="W60" s="9">
        <v>9901</v>
      </c>
      <c r="X60" t="str">
        <f t="shared" si="27"/>
        <v>T/V-vervoer-overige vervoerskosten</v>
      </c>
      <c r="Y60" s="112">
        <f t="shared" si="10"/>
        <v>34</v>
      </c>
      <c r="Z60" t="str">
        <f t="shared" si="5"/>
        <v>ALL*</v>
      </c>
      <c r="AA60" s="116">
        <f t="shared" si="32"/>
        <v>5067</v>
      </c>
      <c r="AB60" t="str">
        <f t="shared" si="15"/>
        <v>31.12.9999</v>
      </c>
      <c r="AC60" t="str">
        <f t="shared" si="16"/>
        <v>01.01.2012</v>
      </c>
      <c r="AD60" t="str">
        <f t="shared" si="17"/>
        <v>1008</v>
      </c>
      <c r="AE60" s="114" t="str">
        <f t="shared" si="26"/>
        <v>Ikap verg fietsverz.</v>
      </c>
    </row>
    <row r="61" spans="2:31" ht="15.75">
      <c r="J61" s="95"/>
      <c r="L61" s="111">
        <f t="shared" si="11"/>
        <v>5</v>
      </c>
      <c r="M61" t="str">
        <f t="shared" si="29"/>
        <v>Personele zorg</v>
      </c>
      <c r="N61" s="9">
        <f t="shared" si="30"/>
        <v>9</v>
      </c>
      <c r="O61" s="115" t="str">
        <f t="shared" si="28"/>
        <v>overige</v>
      </c>
      <c r="P61" s="9">
        <f t="shared" si="31"/>
        <v>68</v>
      </c>
      <c r="Q61" s="115" t="str">
        <f t="shared" si="24"/>
        <v>ziektekosten</v>
      </c>
      <c r="R61" s="110" t="str">
        <f>IF(AND(ISBLANK(#REF!),ISBLANK(#REF!)),"","x")</f>
        <v>x</v>
      </c>
      <c r="S61" t="s">
        <v>534</v>
      </c>
      <c r="T61" s="128" t="str">
        <f t="shared" si="9"/>
        <v>5968</v>
      </c>
      <c r="U61" t="s">
        <v>535</v>
      </c>
      <c r="V61" t="s">
        <v>536</v>
      </c>
      <c r="W61" s="129">
        <v>9903</v>
      </c>
      <c r="X61" t="str">
        <f t="shared" si="27"/>
        <v>Personele zorg-overige-ziektekosten</v>
      </c>
      <c r="Y61" s="112">
        <f t="shared" si="10"/>
        <v>35</v>
      </c>
      <c r="Z61" t="str">
        <f t="shared" si="5"/>
        <v>ALL*</v>
      </c>
      <c r="AA61" s="116">
        <f t="shared" si="32"/>
        <v>5071</v>
      </c>
      <c r="AB61" t="str">
        <f t="shared" si="15"/>
        <v>31.12.9999</v>
      </c>
      <c r="AC61" t="str">
        <f t="shared" si="16"/>
        <v>01.01.2012</v>
      </c>
      <c r="AD61" t="str">
        <f t="shared" si="17"/>
        <v>5968</v>
      </c>
      <c r="AE61" s="114" t="str">
        <f t="shared" si="26"/>
        <v>Verg.geneesk.behandeling</v>
      </c>
    </row>
    <row r="62" spans="2:31" ht="15.75">
      <c r="B62" s="400"/>
      <c r="C62" s="61"/>
      <c r="D62" s="61"/>
      <c r="E62" s="61"/>
      <c r="F62" s="194"/>
      <c r="G62" s="194"/>
      <c r="H62" s="194"/>
      <c r="I62" s="61"/>
      <c r="J62" s="95"/>
      <c r="L62" s="111">
        <f t="shared" ref="L62:L79" si="33">IF(ISBLANK(AA62),K64,VLOOKUP(AA62,$B$9:$H$71,5,0))</f>
        <v>1</v>
      </c>
      <c r="M62" t="str">
        <f t="shared" si="29"/>
        <v>T/V</v>
      </c>
      <c r="N62" s="9">
        <f t="shared" si="30"/>
        <v>5</v>
      </c>
      <c r="O62" s="115" t="str">
        <f t="shared" si="28"/>
        <v>opleidingen</v>
      </c>
      <c r="P62" s="9">
        <f t="shared" si="31"/>
        <v>35</v>
      </c>
      <c r="Q62" s="115" t="str">
        <f t="shared" si="24"/>
        <v>pers. ver. &amp; vakbonden</v>
      </c>
      <c r="R62" s="110" t="str">
        <f>IF(AND(ISBLANK(#REF!),ISBLANK(#REF!)),"","x")</f>
        <v>x</v>
      </c>
      <c r="S62" t="s">
        <v>534</v>
      </c>
      <c r="T62" s="128" t="str">
        <f t="shared" si="9"/>
        <v>1535</v>
      </c>
      <c r="U62" t="s">
        <v>535</v>
      </c>
      <c r="V62" t="s">
        <v>536</v>
      </c>
      <c r="W62" s="129">
        <v>9903</v>
      </c>
      <c r="X62" t="str">
        <f t="shared" si="27"/>
        <v>T/V-opleidingen-pers. ver. &amp; vakbonden</v>
      </c>
      <c r="Y62" s="112">
        <f t="shared" si="10"/>
        <v>38</v>
      </c>
      <c r="Z62" t="str">
        <f t="shared" si="5"/>
        <v>ALL*</v>
      </c>
      <c r="AA62" s="116">
        <f t="shared" si="32"/>
        <v>5080</v>
      </c>
      <c r="AB62" t="str">
        <f t="shared" si="15"/>
        <v>31.12.9999</v>
      </c>
      <c r="AC62" t="str">
        <f t="shared" si="16"/>
        <v>01.01.2012</v>
      </c>
      <c r="AD62" t="str">
        <f t="shared" si="17"/>
        <v>1535</v>
      </c>
      <c r="AE62" s="114" t="str">
        <f t="shared" si="26"/>
        <v>Bijdr vakbondscontributie</v>
      </c>
    </row>
    <row r="63" spans="2:31" ht="12.75" customHeight="1">
      <c r="J63" s="95"/>
      <c r="L63" s="111">
        <f t="shared" si="33"/>
        <v>1</v>
      </c>
      <c r="M63" t="str">
        <f t="shared" si="29"/>
        <v>T/V</v>
      </c>
      <c r="N63" s="9">
        <f t="shared" si="30"/>
        <v>5</v>
      </c>
      <c r="O63" s="115" t="str">
        <f t="shared" si="28"/>
        <v>opleidingen</v>
      </c>
      <c r="P63" s="9">
        <f t="shared" si="31"/>
        <v>35</v>
      </c>
      <c r="Q63" s="115" t="str">
        <f t="shared" si="24"/>
        <v>pers. ver. &amp; vakbonden</v>
      </c>
      <c r="R63" s="110" t="str">
        <f>IF(AND(ISBLANK(#REF!),ISBLANK(#REF!)),"","x")</f>
        <v>x</v>
      </c>
      <c r="S63" t="s">
        <v>534</v>
      </c>
      <c r="T63" s="128" t="str">
        <f t="shared" si="9"/>
        <v>1535</v>
      </c>
      <c r="U63" t="s">
        <v>535</v>
      </c>
      <c r="V63" t="s">
        <v>536</v>
      </c>
      <c r="W63" s="129">
        <v>9903</v>
      </c>
      <c r="X63" t="str">
        <f t="shared" si="27"/>
        <v>T/V-opleidingen-pers. ver. &amp; vakbonden</v>
      </c>
      <c r="Y63" s="112">
        <f t="shared" si="10"/>
        <v>38</v>
      </c>
      <c r="Z63" t="str">
        <f t="shared" si="5"/>
        <v>ALL*</v>
      </c>
      <c r="AA63" s="116">
        <f t="shared" si="32"/>
        <v>5081</v>
      </c>
      <c r="AB63" t="str">
        <f t="shared" si="15"/>
        <v>31.12.9999</v>
      </c>
      <c r="AC63" t="str">
        <f t="shared" si="16"/>
        <v>01.01.2012</v>
      </c>
      <c r="AD63" t="str">
        <f t="shared" si="17"/>
        <v>1535</v>
      </c>
      <c r="AE63" s="114" t="str">
        <f t="shared" si="26"/>
        <v>Bijdr vakbondscontributie</v>
      </c>
    </row>
    <row r="64" spans="2:31" ht="12.75" customHeight="1">
      <c r="J64" s="95"/>
      <c r="L64" s="111">
        <f t="shared" si="33"/>
        <v>1</v>
      </c>
      <c r="M64" t="str">
        <f t="shared" si="29"/>
        <v>T/V</v>
      </c>
      <c r="N64" s="9">
        <f t="shared" si="30"/>
        <v>5</v>
      </c>
      <c r="O64" s="115" t="str">
        <f t="shared" si="28"/>
        <v>opleidingen</v>
      </c>
      <c r="P64" s="9">
        <f t="shared" si="31"/>
        <v>35</v>
      </c>
      <c r="Q64" s="115" t="str">
        <f t="shared" si="24"/>
        <v>pers. ver. &amp; vakbonden</v>
      </c>
      <c r="R64" s="110" t="str">
        <f>IF(AND(ISBLANK(#REF!),ISBLANK(#REF!)),"","x")</f>
        <v>x</v>
      </c>
      <c r="S64" t="s">
        <v>534</v>
      </c>
      <c r="T64" s="128" t="str">
        <f t="shared" si="9"/>
        <v>1535</v>
      </c>
      <c r="U64" t="s">
        <v>535</v>
      </c>
      <c r="V64" t="s">
        <v>536</v>
      </c>
      <c r="W64" s="129">
        <v>9903</v>
      </c>
      <c r="X64" t="str">
        <f t="shared" si="27"/>
        <v>T/V-opleidingen-pers. ver. &amp; vakbonden</v>
      </c>
      <c r="Y64" s="112">
        <f t="shared" si="10"/>
        <v>38</v>
      </c>
      <c r="Z64" t="str">
        <f t="shared" si="5"/>
        <v>ALL*</v>
      </c>
      <c r="AA64" s="116">
        <f t="shared" si="32"/>
        <v>5082</v>
      </c>
      <c r="AB64" t="str">
        <f t="shared" si="15"/>
        <v>31.12.9999</v>
      </c>
      <c r="AC64" t="str">
        <f t="shared" si="16"/>
        <v>01.01.2012</v>
      </c>
      <c r="AD64" t="str">
        <f t="shared" si="17"/>
        <v>1535</v>
      </c>
      <c r="AE64" s="114" t="str">
        <f t="shared" si="26"/>
        <v>Ikap verg. vakb. contr.</v>
      </c>
    </row>
    <row r="65" spans="2:31" ht="12.75" customHeight="1">
      <c r="J65" s="95"/>
      <c r="L65" s="111">
        <f t="shared" si="33"/>
        <v>7</v>
      </c>
      <c r="M65" t="str">
        <f t="shared" si="29"/>
        <v>Repr.</v>
      </c>
      <c r="N65" s="9">
        <f t="shared" si="30"/>
        <v>6</v>
      </c>
      <c r="O65" s="115" t="str">
        <f t="shared" si="28"/>
        <v>representatie</v>
      </c>
      <c r="P65" s="9">
        <f t="shared" si="31"/>
        <v>41</v>
      </c>
      <c r="Q65" s="115" t="str">
        <f t="shared" si="24"/>
        <v>representiekosten intern</v>
      </c>
      <c r="R65" s="110" t="str">
        <f>IF(AND(ISBLANK(#REF!),ISBLANK(#REF!)),"","x")</f>
        <v>x</v>
      </c>
      <c r="S65" t="s">
        <v>534</v>
      </c>
      <c r="T65" s="128" t="str">
        <f t="shared" si="9"/>
        <v>7641</v>
      </c>
      <c r="U65" t="s">
        <v>535</v>
      </c>
      <c r="V65" t="s">
        <v>536</v>
      </c>
      <c r="W65" s="129">
        <v>9903</v>
      </c>
      <c r="X65" t="str">
        <f t="shared" si="27"/>
        <v>Repr.-representatie-representiekosten intern</v>
      </c>
      <c r="Y65" s="112">
        <f t="shared" si="10"/>
        <v>44</v>
      </c>
      <c r="Z65" t="str">
        <f t="shared" si="5"/>
        <v>ALL*</v>
      </c>
      <c r="AA65" s="116">
        <f t="shared" ref="AA65:AA81" si="34">B25</f>
        <v>5100</v>
      </c>
      <c r="AB65" t="str">
        <f t="shared" si="15"/>
        <v>31.12.9999</v>
      </c>
      <c r="AC65" t="str">
        <f t="shared" si="16"/>
        <v>01.01.2012</v>
      </c>
      <c r="AD65" t="str">
        <f t="shared" si="17"/>
        <v>7641</v>
      </c>
      <c r="AE65" s="114" t="str">
        <f t="shared" si="26"/>
        <v>Representatiekostenverg.</v>
      </c>
    </row>
    <row r="66" spans="2:31" ht="12.75" customHeight="1">
      <c r="J66" s="95"/>
      <c r="L66" s="111">
        <f t="shared" si="33"/>
        <v>7</v>
      </c>
      <c r="M66" t="str">
        <f t="shared" si="29"/>
        <v>Repr.</v>
      </c>
      <c r="N66" s="9">
        <f t="shared" si="30"/>
        <v>6</v>
      </c>
      <c r="O66" s="115" t="str">
        <f t="shared" si="28"/>
        <v>representatie</v>
      </c>
      <c r="P66" s="9">
        <f t="shared" si="31"/>
        <v>41</v>
      </c>
      <c r="Q66" s="115" t="str">
        <f t="shared" si="24"/>
        <v>representiekosten intern</v>
      </c>
      <c r="R66" s="110" t="str">
        <f>IF(AND(ISBLANK(#REF!),ISBLANK(#REF!)),"","x")</f>
        <v>x</v>
      </c>
      <c r="S66" t="s">
        <v>534</v>
      </c>
      <c r="T66" s="128" t="str">
        <f t="shared" si="9"/>
        <v>7641</v>
      </c>
      <c r="U66" t="s">
        <v>535</v>
      </c>
      <c r="V66" t="s">
        <v>536</v>
      </c>
      <c r="W66" s="129">
        <v>9903</v>
      </c>
      <c r="X66" t="str">
        <f t="shared" si="27"/>
        <v>Repr.-representatie-representiekosten intern</v>
      </c>
      <c r="Y66" s="112">
        <f t="shared" si="10"/>
        <v>44</v>
      </c>
      <c r="Z66" t="str">
        <f t="shared" si="5"/>
        <v>ALL*</v>
      </c>
      <c r="AA66" s="116">
        <f t="shared" si="34"/>
        <v>5101</v>
      </c>
      <c r="AB66" t="str">
        <f t="shared" si="15"/>
        <v>31.12.9999</v>
      </c>
      <c r="AC66" t="str">
        <f t="shared" si="16"/>
        <v>01.01.2012</v>
      </c>
      <c r="AD66" t="str">
        <f t="shared" si="17"/>
        <v>7641</v>
      </c>
      <c r="AE66" s="114" t="str">
        <f t="shared" si="26"/>
        <v>Representatiekostenverg.</v>
      </c>
    </row>
    <row r="67" spans="2:31" ht="12.75" customHeight="1">
      <c r="J67" s="95"/>
      <c r="L67" s="111">
        <f t="shared" si="33"/>
        <v>1</v>
      </c>
      <c r="M67" t="str">
        <f t="shared" si="29"/>
        <v>T/V</v>
      </c>
      <c r="N67" s="9">
        <f t="shared" si="30"/>
        <v>2</v>
      </c>
      <c r="O67" s="115" t="str">
        <f t="shared" si="28"/>
        <v>werkkleding</v>
      </c>
      <c r="P67" s="9">
        <f t="shared" si="31"/>
        <v>20</v>
      </c>
      <c r="Q67" s="115" t="str">
        <f t="shared" si="24"/>
        <v>overige werkkleding</v>
      </c>
      <c r="R67" s="110" t="str">
        <f>IF(AND(ISBLANK(#REF!),ISBLANK(#REF!)),"","x")</f>
        <v>x</v>
      </c>
      <c r="S67" t="s">
        <v>534</v>
      </c>
      <c r="T67" s="128" t="str">
        <f t="shared" si="9"/>
        <v>1220</v>
      </c>
      <c r="U67" t="s">
        <v>535</v>
      </c>
      <c r="V67" t="s">
        <v>536</v>
      </c>
      <c r="W67" s="129">
        <v>9903</v>
      </c>
      <c r="X67" t="str">
        <f t="shared" si="27"/>
        <v>T/V-werkkleding-overige werkkleding</v>
      </c>
      <c r="Y67" s="112">
        <f t="shared" si="10"/>
        <v>35</v>
      </c>
      <c r="Z67" t="str">
        <f t="shared" si="5"/>
        <v>ALL*</v>
      </c>
      <c r="AA67" s="116">
        <f t="shared" si="34"/>
        <v>5102</v>
      </c>
      <c r="AB67" t="str">
        <f t="shared" si="15"/>
        <v>31.12.9999</v>
      </c>
      <c r="AC67" t="str">
        <f t="shared" si="16"/>
        <v>01.01.2012</v>
      </c>
      <c r="AD67" s="128" t="str">
        <f t="shared" si="17"/>
        <v>1220</v>
      </c>
      <c r="AE67" s="114" t="str">
        <f t="shared" si="26"/>
        <v>Verg. gebr. eigen kleding</v>
      </c>
    </row>
    <row r="68" spans="2:31" ht="12.75" customHeight="1">
      <c r="J68" s="95"/>
      <c r="L68" s="111">
        <f t="shared" si="33"/>
        <v>1</v>
      </c>
      <c r="M68" t="str">
        <f t="shared" si="29"/>
        <v>T/V</v>
      </c>
      <c r="N68" s="9">
        <f t="shared" si="30"/>
        <v>2</v>
      </c>
      <c r="O68" s="115" t="str">
        <f t="shared" si="28"/>
        <v>werkkleding</v>
      </c>
      <c r="P68" s="9">
        <f t="shared" si="31"/>
        <v>20</v>
      </c>
      <c r="Q68" s="115" t="str">
        <f t="shared" si="24"/>
        <v>overige werkkleding</v>
      </c>
      <c r="R68" s="110" t="str">
        <f>IF(AND(ISBLANK(#REF!),ISBLANK(#REF!)),"","x")</f>
        <v>x</v>
      </c>
      <c r="S68" t="s">
        <v>534</v>
      </c>
      <c r="T68" s="128" t="str">
        <f t="shared" si="9"/>
        <v>1220</v>
      </c>
      <c r="U68" t="s">
        <v>535</v>
      </c>
      <c r="V68" t="s">
        <v>536</v>
      </c>
      <c r="W68" s="129">
        <v>9903</v>
      </c>
      <c r="X68" t="str">
        <f t="shared" si="27"/>
        <v>T/V-werkkleding-overige werkkleding</v>
      </c>
      <c r="Y68" s="112">
        <f t="shared" si="10"/>
        <v>35</v>
      </c>
      <c r="Z68" t="str">
        <f t="shared" si="5"/>
        <v>ALL*</v>
      </c>
      <c r="AA68" s="116">
        <f t="shared" si="34"/>
        <v>5103</v>
      </c>
      <c r="AB68" t="str">
        <f t="shared" si="15"/>
        <v>31.12.9999</v>
      </c>
      <c r="AC68" t="str">
        <f t="shared" si="16"/>
        <v>01.01.2012</v>
      </c>
      <c r="AD68" s="128" t="str">
        <f t="shared" si="17"/>
        <v>1220</v>
      </c>
      <c r="AE68" s="114" t="str">
        <f t="shared" si="26"/>
        <v>Verg. gebr. eigen kleding</v>
      </c>
    </row>
    <row r="69" spans="2:31" ht="12.75" customHeight="1">
      <c r="B69" s="10" t="s">
        <v>539</v>
      </c>
      <c r="J69" s="95"/>
      <c r="L69" s="111">
        <f t="shared" si="33"/>
        <v>1</v>
      </c>
      <c r="M69" t="str">
        <f t="shared" si="29"/>
        <v>T/V</v>
      </c>
      <c r="N69" s="9">
        <f t="shared" si="30"/>
        <v>6</v>
      </c>
      <c r="O69" s="115" t="str">
        <f t="shared" si="28"/>
        <v>representatie</v>
      </c>
      <c r="P69" s="9">
        <f t="shared" si="31"/>
        <v>49</v>
      </c>
      <c r="Q69" s="115" t="str">
        <f t="shared" si="24"/>
        <v>overige representie verg.</v>
      </c>
      <c r="R69" s="110" t="str">
        <f>IF(AND(ISBLANK(#REF!),ISBLANK(#REF!)),"","x")</f>
        <v>x</v>
      </c>
      <c r="S69" t="s">
        <v>534</v>
      </c>
      <c r="T69" t="str">
        <f t="shared" si="9"/>
        <v>1649</v>
      </c>
      <c r="U69" t="s">
        <v>535</v>
      </c>
      <c r="V69" t="s">
        <v>536</v>
      </c>
      <c r="W69" s="9">
        <v>9901</v>
      </c>
      <c r="X69" t="str">
        <f t="shared" si="27"/>
        <v>T/V-representatie-overige representie verg.</v>
      </c>
      <c r="Y69" s="112">
        <f t="shared" si="10"/>
        <v>43</v>
      </c>
      <c r="Z69" t="str">
        <f t="shared" si="5"/>
        <v>ALL*</v>
      </c>
      <c r="AA69" s="116">
        <f t="shared" si="34"/>
        <v>5110</v>
      </c>
      <c r="AB69" t="str">
        <f t="shared" si="15"/>
        <v>31.12.9999</v>
      </c>
      <c r="AC69" t="str">
        <f t="shared" si="16"/>
        <v>01.01.2012</v>
      </c>
      <c r="AD69" t="str">
        <f t="shared" si="17"/>
        <v>1649</v>
      </c>
      <c r="AE69" s="114" t="str">
        <f t="shared" si="26"/>
        <v>Kostenverg. bewindslieden</v>
      </c>
    </row>
    <row r="70" spans="2:31" ht="12.75" customHeight="1">
      <c r="B70">
        <v>9900</v>
      </c>
      <c r="C70" t="s">
        <v>540</v>
      </c>
      <c r="D70" t="s">
        <v>541</v>
      </c>
      <c r="E70" t="s">
        <v>536</v>
      </c>
      <c r="J70" s="95"/>
      <c r="L70" s="111">
        <f t="shared" si="33"/>
        <v>1</v>
      </c>
      <c r="M70" t="str">
        <f t="shared" si="29"/>
        <v>T/V</v>
      </c>
      <c r="N70" s="9">
        <f t="shared" si="30"/>
        <v>6</v>
      </c>
      <c r="O70" s="115" t="str">
        <f t="shared" si="28"/>
        <v>representatie</v>
      </c>
      <c r="P70" s="9">
        <f t="shared" si="31"/>
        <v>49</v>
      </c>
      <c r="Q70" s="115" t="str">
        <f t="shared" si="24"/>
        <v>overige representie verg.</v>
      </c>
      <c r="R70" s="110" t="str">
        <f>IF(AND(ISBLANK(#REF!),ISBLANK(#REF!)),"","x")</f>
        <v>x</v>
      </c>
      <c r="S70" t="s">
        <v>534</v>
      </c>
      <c r="T70" t="str">
        <f t="shared" si="9"/>
        <v>1649</v>
      </c>
      <c r="U70" t="s">
        <v>535</v>
      </c>
      <c r="V70" t="s">
        <v>536</v>
      </c>
      <c r="W70" s="9">
        <v>9901</v>
      </c>
      <c r="X70" t="str">
        <f t="shared" si="27"/>
        <v>T/V-representatie-overige representie verg.</v>
      </c>
      <c r="Y70" s="112">
        <f t="shared" si="10"/>
        <v>43</v>
      </c>
      <c r="Z70" t="str">
        <f t="shared" si="5"/>
        <v>ALL*</v>
      </c>
      <c r="AA70" s="116">
        <f t="shared" si="34"/>
        <v>5111</v>
      </c>
      <c r="AB70" t="str">
        <f t="shared" si="15"/>
        <v>31.12.9999</v>
      </c>
      <c r="AC70" t="str">
        <f t="shared" si="16"/>
        <v>01.01.2012</v>
      </c>
      <c r="AD70" t="str">
        <f t="shared" si="17"/>
        <v>1649</v>
      </c>
      <c r="AE70" s="114" t="str">
        <f t="shared" si="26"/>
        <v>Kostenverg. bewindslieden</v>
      </c>
    </row>
    <row r="71" spans="2:31" ht="12.75" customHeight="1">
      <c r="B71">
        <v>9901</v>
      </c>
      <c r="C71" t="s">
        <v>542</v>
      </c>
      <c r="D71" t="s">
        <v>541</v>
      </c>
      <c r="E71" t="s">
        <v>536</v>
      </c>
      <c r="J71" s="95"/>
      <c r="L71" s="111">
        <f t="shared" si="33"/>
        <v>1</v>
      </c>
      <c r="M71" t="str">
        <f t="shared" si="29"/>
        <v>T/V</v>
      </c>
      <c r="N71" s="9">
        <f t="shared" si="30"/>
        <v>0</v>
      </c>
      <c r="O71" s="115" t="str">
        <f t="shared" si="28"/>
        <v>vervoer</v>
      </c>
      <c r="P71" s="9">
        <f t="shared" si="31"/>
        <v>8</v>
      </c>
      <c r="Q71" s="115" t="str">
        <f t="shared" si="24"/>
        <v>overige vervoerskosten</v>
      </c>
      <c r="R71" s="110" t="str">
        <f>IF(AND(ISBLANK(#REF!),ISBLANK(#REF!)),"","x")</f>
        <v>x</v>
      </c>
      <c r="S71" t="s">
        <v>534</v>
      </c>
      <c r="T71" t="str">
        <f t="shared" si="9"/>
        <v>1008</v>
      </c>
      <c r="U71" t="s">
        <v>535</v>
      </c>
      <c r="V71" t="s">
        <v>536</v>
      </c>
      <c r="W71" s="9">
        <v>9901</v>
      </c>
      <c r="X71" t="str">
        <f t="shared" si="27"/>
        <v>T/V-vervoer-overige vervoerskosten</v>
      </c>
      <c r="Y71" s="112">
        <f t="shared" si="10"/>
        <v>34</v>
      </c>
      <c r="Z71" t="str">
        <f t="shared" si="5"/>
        <v>ALL*</v>
      </c>
      <c r="AA71" s="116">
        <f t="shared" si="34"/>
        <v>5112</v>
      </c>
      <c r="AB71" t="str">
        <f t="shared" si="15"/>
        <v>31.12.9999</v>
      </c>
      <c r="AC71" t="str">
        <f t="shared" si="16"/>
        <v>01.01.2012</v>
      </c>
      <c r="AD71" t="str">
        <f t="shared" si="17"/>
        <v>1008</v>
      </c>
      <c r="AE71" s="114" t="str">
        <f t="shared" si="26"/>
        <v>Comp.fisc.bijt.dienstauto</v>
      </c>
    </row>
    <row r="72" spans="2:31" ht="12.75" customHeight="1">
      <c r="B72">
        <v>9902</v>
      </c>
      <c r="C72" t="s">
        <v>543</v>
      </c>
      <c r="D72" t="s">
        <v>541</v>
      </c>
      <c r="E72" t="s">
        <v>536</v>
      </c>
      <c r="J72" s="95"/>
      <c r="L72" s="111">
        <f t="shared" si="33"/>
        <v>1</v>
      </c>
      <c r="M72" t="str">
        <f t="shared" si="29"/>
        <v>T/V</v>
      </c>
      <c r="N72" s="9">
        <f t="shared" si="30"/>
        <v>0</v>
      </c>
      <c r="O72" s="115" t="str">
        <f t="shared" si="28"/>
        <v>vervoer</v>
      </c>
      <c r="P72" s="9">
        <f t="shared" si="31"/>
        <v>8</v>
      </c>
      <c r="Q72" s="115" t="str">
        <f t="shared" si="24"/>
        <v>overige vervoerskosten</v>
      </c>
      <c r="R72" s="110" t="str">
        <f>IF(AND(ISBLANK(#REF!),ISBLANK(#REF!)),"","x")</f>
        <v>x</v>
      </c>
      <c r="S72" t="s">
        <v>534</v>
      </c>
      <c r="T72" t="str">
        <f t="shared" si="9"/>
        <v>1008</v>
      </c>
      <c r="U72" t="s">
        <v>535</v>
      </c>
      <c r="V72" t="s">
        <v>536</v>
      </c>
      <c r="W72" s="9">
        <v>9901</v>
      </c>
      <c r="X72" t="str">
        <f t="shared" si="27"/>
        <v>T/V-vervoer-overige vervoerskosten</v>
      </c>
      <c r="Y72" s="112">
        <f t="shared" si="10"/>
        <v>34</v>
      </c>
      <c r="Z72" t="str">
        <f t="shared" si="5"/>
        <v>ALL*</v>
      </c>
      <c r="AA72" s="116">
        <f t="shared" si="34"/>
        <v>5113</v>
      </c>
      <c r="AB72" t="str">
        <f t="shared" si="15"/>
        <v>31.12.9999</v>
      </c>
      <c r="AC72" t="str">
        <f t="shared" si="16"/>
        <v>01.01.2012</v>
      </c>
      <c r="AD72" t="str">
        <f t="shared" si="17"/>
        <v>1008</v>
      </c>
      <c r="AE72" s="114" t="str">
        <f t="shared" si="26"/>
        <v>Comp.fisc.bijt.dienstauto</v>
      </c>
    </row>
    <row r="73" spans="2:31" ht="12.75" customHeight="1">
      <c r="B73">
        <v>9903</v>
      </c>
      <c r="C73" t="s">
        <v>544</v>
      </c>
      <c r="D73" t="s">
        <v>541</v>
      </c>
      <c r="E73" t="s">
        <v>536</v>
      </c>
      <c r="J73" s="95"/>
      <c r="L73" s="111">
        <f t="shared" si="33"/>
        <v>4</v>
      </c>
      <c r="M73" t="str">
        <f t="shared" si="29"/>
        <v>Verblijfskosten</v>
      </c>
      <c r="N73" s="9">
        <f t="shared" si="30"/>
        <v>4</v>
      </c>
      <c r="O73" s="115" t="str">
        <f t="shared" si="28"/>
        <v>woning</v>
      </c>
      <c r="P73" s="9">
        <f t="shared" si="31"/>
        <v>34</v>
      </c>
      <c r="Q73" s="115" t="str">
        <f t="shared" si="24"/>
        <v>huisvestingsverg.</v>
      </c>
      <c r="R73" s="110" t="str">
        <f>IF(AND(ISBLANK(#REF!),ISBLANK(#REF!)),"","x")</f>
        <v>x</v>
      </c>
      <c r="S73" t="s">
        <v>534</v>
      </c>
      <c r="T73" t="str">
        <f t="shared" si="9"/>
        <v>4434</v>
      </c>
      <c r="U73" t="s">
        <v>535</v>
      </c>
      <c r="V73" t="s">
        <v>536</v>
      </c>
      <c r="W73" s="9">
        <v>9901</v>
      </c>
      <c r="X73" t="str">
        <f t="shared" si="27"/>
        <v>Verblijfskosten-woning-huisvestingsverg.</v>
      </c>
      <c r="Y73" s="112">
        <f t="shared" si="10"/>
        <v>40</v>
      </c>
      <c r="Z73" t="str">
        <f t="shared" si="5"/>
        <v>ALL*</v>
      </c>
      <c r="AA73" s="116">
        <f t="shared" si="34"/>
        <v>5114</v>
      </c>
      <c r="AB73" t="str">
        <f t="shared" si="15"/>
        <v>31.12.9999</v>
      </c>
      <c r="AC73" t="str">
        <f t="shared" si="16"/>
        <v>01.01.2012</v>
      </c>
      <c r="AD73" t="str">
        <f t="shared" si="17"/>
        <v>4434</v>
      </c>
      <c r="AE73" s="114" t="str">
        <f t="shared" si="26"/>
        <v>Vergoeding pied a terre</v>
      </c>
    </row>
    <row r="74" spans="2:31" ht="12.75" customHeight="1">
      <c r="B74">
        <v>9905</v>
      </c>
      <c r="C74" t="s">
        <v>545</v>
      </c>
      <c r="D74" t="s">
        <v>541</v>
      </c>
      <c r="E74" t="s">
        <v>536</v>
      </c>
      <c r="J74" s="95"/>
      <c r="L74" s="111">
        <f t="shared" si="33"/>
        <v>4</v>
      </c>
      <c r="M74" t="str">
        <f t="shared" si="29"/>
        <v>Verblijfskosten</v>
      </c>
      <c r="N74" s="9">
        <f t="shared" si="30"/>
        <v>4</v>
      </c>
      <c r="O74" s="115" t="str">
        <f t="shared" si="28"/>
        <v>woning</v>
      </c>
      <c r="P74" s="9">
        <f t="shared" si="31"/>
        <v>34</v>
      </c>
      <c r="Q74" s="115" t="str">
        <f t="shared" si="24"/>
        <v>huisvestingsverg.</v>
      </c>
      <c r="R74" s="110" t="str">
        <f>IF(AND(ISBLANK(#REF!),ISBLANK(#REF!)),"","x")</f>
        <v>x</v>
      </c>
      <c r="S74" t="s">
        <v>534</v>
      </c>
      <c r="T74" t="str">
        <f t="shared" si="9"/>
        <v>4434</v>
      </c>
      <c r="U74" t="s">
        <v>535</v>
      </c>
      <c r="V74" t="s">
        <v>536</v>
      </c>
      <c r="W74" s="9">
        <v>9901</v>
      </c>
      <c r="X74" t="str">
        <f t="shared" si="27"/>
        <v>Verblijfskosten-woning-huisvestingsverg.</v>
      </c>
      <c r="Y74" s="112">
        <f t="shared" si="10"/>
        <v>40</v>
      </c>
      <c r="Z74" t="str">
        <f t="shared" si="5"/>
        <v>ALL*</v>
      </c>
      <c r="AA74" s="116">
        <f t="shared" si="34"/>
        <v>5115</v>
      </c>
      <c r="AB74" t="str">
        <f t="shared" si="15"/>
        <v>31.12.9999</v>
      </c>
      <c r="AC74" t="str">
        <f t="shared" si="16"/>
        <v>01.01.2012</v>
      </c>
      <c r="AD74" t="str">
        <f t="shared" si="17"/>
        <v>4434</v>
      </c>
      <c r="AE74" s="114" t="str">
        <f t="shared" si="26"/>
        <v>Vergoeding pied a terre</v>
      </c>
    </row>
    <row r="75" spans="2:31" ht="12.75" customHeight="1">
      <c r="J75" s="95"/>
      <c r="L75" s="111">
        <f t="shared" si="33"/>
        <v>2</v>
      </c>
      <c r="M75" t="str">
        <f t="shared" si="29"/>
        <v>Gratificaties</v>
      </c>
      <c r="N75" s="9">
        <f t="shared" si="30"/>
        <v>9</v>
      </c>
      <c r="O75" s="115" t="str">
        <f t="shared" si="28"/>
        <v>overige</v>
      </c>
      <c r="P75" s="9">
        <f t="shared" si="31"/>
        <v>72</v>
      </c>
      <c r="Q75" s="115" t="str">
        <f t="shared" si="24"/>
        <v>overige verg./verstr.</v>
      </c>
      <c r="R75" s="110" t="str">
        <f>IF(AND(ISBLANK(#REF!),ISBLANK(#REF!)),"","x")</f>
        <v>x</v>
      </c>
      <c r="S75" t="s">
        <v>534</v>
      </c>
      <c r="T75" t="str">
        <f t="shared" si="9"/>
        <v>2972</v>
      </c>
      <c r="U75" t="s">
        <v>535</v>
      </c>
      <c r="V75" t="s">
        <v>536</v>
      </c>
      <c r="W75" s="9">
        <v>9901</v>
      </c>
      <c r="X75" t="str">
        <f t="shared" si="27"/>
        <v>Gratificaties-overige-overige verg./verstr.</v>
      </c>
      <c r="Y75" s="112">
        <f t="shared" si="10"/>
        <v>43</v>
      </c>
      <c r="Z75" t="str">
        <f t="shared" si="5"/>
        <v>ALL*</v>
      </c>
      <c r="AA75" s="116">
        <f t="shared" si="34"/>
        <v>5117</v>
      </c>
      <c r="AB75" t="str">
        <f t="shared" si="15"/>
        <v>31.12.9999</v>
      </c>
      <c r="AC75" t="str">
        <f t="shared" si="16"/>
        <v>01.01.2012</v>
      </c>
      <c r="AD75" t="str">
        <f t="shared" si="17"/>
        <v>2972</v>
      </c>
      <c r="AE75" s="114" t="str">
        <f t="shared" si="26"/>
        <v>Grat bijz omstandigheden</v>
      </c>
    </row>
    <row r="76" spans="2:31" ht="12.75" customHeight="1">
      <c r="J76" s="95"/>
      <c r="L76" s="111">
        <f t="shared" si="33"/>
        <v>1</v>
      </c>
      <c r="M76" t="str">
        <f t="shared" si="29"/>
        <v>T/V</v>
      </c>
      <c r="N76" s="9">
        <f t="shared" si="30"/>
        <v>1</v>
      </c>
      <c r="O76" s="115" t="str">
        <f t="shared" si="28"/>
        <v>telecommunicatie</v>
      </c>
      <c r="P76" s="9">
        <f t="shared" si="31"/>
        <v>10</v>
      </c>
      <c r="Q76" s="115" t="str">
        <f t="shared" si="24"/>
        <v>vergoeding mob. telefoons</v>
      </c>
      <c r="R76" s="110" t="str">
        <f>IF(AND(ISBLANK(#REF!),ISBLANK(#REF!)),"","x")</f>
        <v>x</v>
      </c>
      <c r="S76" t="s">
        <v>534</v>
      </c>
      <c r="T76" t="str">
        <f t="shared" si="9"/>
        <v>1110</v>
      </c>
      <c r="U76" t="s">
        <v>535</v>
      </c>
      <c r="V76" t="s">
        <v>536</v>
      </c>
      <c r="W76" s="9">
        <v>9901</v>
      </c>
      <c r="X76" t="str">
        <f t="shared" si="27"/>
        <v>T/V-telecommunicatie-vergoeding mob. telefoons</v>
      </c>
      <c r="Y76" s="112">
        <f t="shared" si="10"/>
        <v>46</v>
      </c>
      <c r="Z76" t="str">
        <f t="shared" si="5"/>
        <v>ALL*</v>
      </c>
      <c r="AA76" s="116" t="str">
        <f t="shared" si="34"/>
        <v>5120</v>
      </c>
      <c r="AB76" t="str">
        <f t="shared" si="15"/>
        <v>31.12.9999</v>
      </c>
      <c r="AC76" t="str">
        <f t="shared" si="16"/>
        <v>01.01.2012</v>
      </c>
      <c r="AD76" t="str">
        <f t="shared" si="17"/>
        <v>1110</v>
      </c>
      <c r="AE76" s="114" t="str">
        <f t="shared" si="26"/>
        <v>Telefoonkostenvergoeding</v>
      </c>
    </row>
    <row r="77" spans="2:31" ht="12.75" customHeight="1">
      <c r="J77" s="95"/>
      <c r="L77" s="111">
        <f t="shared" si="33"/>
        <v>1</v>
      </c>
      <c r="M77" t="str">
        <f t="shared" si="29"/>
        <v>T/V</v>
      </c>
      <c r="N77" s="9">
        <f t="shared" si="30"/>
        <v>1</v>
      </c>
      <c r="O77" s="115" t="str">
        <f t="shared" si="28"/>
        <v>telecommunicatie</v>
      </c>
      <c r="P77" s="9">
        <f t="shared" si="31"/>
        <v>10</v>
      </c>
      <c r="Q77" s="115" t="str">
        <f t="shared" si="24"/>
        <v>vergoeding mob. telefoons</v>
      </c>
      <c r="R77" s="110" t="str">
        <f>IF(AND(ISBLANK(#REF!),ISBLANK(#REF!)),"","x")</f>
        <v>x</v>
      </c>
      <c r="S77" t="s">
        <v>534</v>
      </c>
      <c r="T77" t="str">
        <f t="shared" si="9"/>
        <v>1110</v>
      </c>
      <c r="U77" t="s">
        <v>535</v>
      </c>
      <c r="V77" t="s">
        <v>536</v>
      </c>
      <c r="W77" s="9">
        <v>9901</v>
      </c>
      <c r="X77" t="str">
        <f t="shared" si="27"/>
        <v>T/V-telecommunicatie-vergoeding mob. telefoons</v>
      </c>
      <c r="Y77" s="112">
        <f t="shared" si="10"/>
        <v>46</v>
      </c>
      <c r="Z77" t="str">
        <f t="shared" si="5"/>
        <v>ALL*</v>
      </c>
      <c r="AA77" s="116">
        <f t="shared" si="34"/>
        <v>5121</v>
      </c>
      <c r="AB77" t="str">
        <f t="shared" si="15"/>
        <v>31.12.9999</v>
      </c>
      <c r="AC77" t="str">
        <f t="shared" si="16"/>
        <v>01.01.2012</v>
      </c>
      <c r="AD77" t="str">
        <f t="shared" si="17"/>
        <v>1110</v>
      </c>
      <c r="AE77" s="114" t="str">
        <f t="shared" si="26"/>
        <v>Telefoonkostenvergoeding</v>
      </c>
    </row>
    <row r="78" spans="2:31" ht="12.75" customHeight="1">
      <c r="J78" s="95"/>
      <c r="L78" s="111">
        <f t="shared" si="33"/>
        <v>1</v>
      </c>
      <c r="M78" t="str">
        <f t="shared" si="29"/>
        <v>T/V</v>
      </c>
      <c r="N78" s="9">
        <f t="shared" si="30"/>
        <v>6</v>
      </c>
      <c r="O78" s="115" t="str">
        <f t="shared" si="28"/>
        <v>representatie</v>
      </c>
      <c r="P78" s="9">
        <f t="shared" si="31"/>
        <v>49</v>
      </c>
      <c r="Q78" s="115" t="str">
        <f t="shared" si="24"/>
        <v>overige representie verg.</v>
      </c>
      <c r="R78" s="110" t="str">
        <f>IF(AND(ISBLANK(#REF!),ISBLANK(#REF!)),"","x")</f>
        <v>x</v>
      </c>
      <c r="S78" t="s">
        <v>534</v>
      </c>
      <c r="T78" t="str">
        <f t="shared" si="9"/>
        <v>1649</v>
      </c>
      <c r="U78" t="s">
        <v>535</v>
      </c>
      <c r="V78" t="s">
        <v>536</v>
      </c>
      <c r="W78" s="9">
        <v>9901</v>
      </c>
      <c r="X78" t="str">
        <f t="shared" si="27"/>
        <v>T/V-representatie-overige representie verg.</v>
      </c>
      <c r="Y78" s="112">
        <f t="shared" si="10"/>
        <v>43</v>
      </c>
      <c r="Z78" t="str">
        <f t="shared" si="5"/>
        <v>ALL*</v>
      </c>
      <c r="AA78" s="116" t="str">
        <f t="shared" si="34"/>
        <v>5430</v>
      </c>
      <c r="AB78" t="str">
        <f t="shared" si="15"/>
        <v>31.12.9999</v>
      </c>
      <c r="AC78" t="str">
        <f t="shared" si="16"/>
        <v>01.01.2012</v>
      </c>
      <c r="AD78" t="str">
        <f t="shared" si="17"/>
        <v>1649</v>
      </c>
      <c r="AE78" s="114" t="str">
        <f t="shared" si="26"/>
        <v>Buitengewone kostenvergoeding</v>
      </c>
    </row>
    <row r="79" spans="2:31" ht="12.75" customHeight="1">
      <c r="B79" s="10" t="s">
        <v>187</v>
      </c>
      <c r="C79" s="10" t="s">
        <v>557</v>
      </c>
      <c r="D79" s="10" t="s">
        <v>199</v>
      </c>
      <c r="H79" s="108" t="s">
        <v>577</v>
      </c>
      <c r="J79" s="95"/>
      <c r="L79" s="111">
        <f t="shared" si="33"/>
        <v>1</v>
      </c>
      <c r="M79" t="str">
        <f t="shared" si="29"/>
        <v>T/V</v>
      </c>
      <c r="N79" s="9">
        <f t="shared" si="30"/>
        <v>6</v>
      </c>
      <c r="O79" s="115" t="str">
        <f t="shared" si="28"/>
        <v>representatie</v>
      </c>
      <c r="P79" s="9">
        <f t="shared" si="31"/>
        <v>49</v>
      </c>
      <c r="Q79" s="115" t="str">
        <f t="shared" si="24"/>
        <v>overige representie verg.</v>
      </c>
      <c r="R79" s="110" t="str">
        <f>IF(AND(ISBLANK(#REF!),ISBLANK(#REF!)),"","x")</f>
        <v>x</v>
      </c>
      <c r="S79" t="s">
        <v>534</v>
      </c>
      <c r="T79" t="str">
        <f t="shared" si="9"/>
        <v>1649</v>
      </c>
      <c r="U79" t="s">
        <v>535</v>
      </c>
      <c r="V79" t="s">
        <v>536</v>
      </c>
      <c r="W79" s="9">
        <v>9901</v>
      </c>
      <c r="X79" t="str">
        <f t="shared" si="27"/>
        <v>T/V-representatie-overige representie verg.</v>
      </c>
      <c r="Y79" s="112">
        <f t="shared" si="10"/>
        <v>43</v>
      </c>
      <c r="Z79" t="str">
        <f t="shared" si="5"/>
        <v>ALL*</v>
      </c>
      <c r="AA79" s="116" t="str">
        <f t="shared" si="34"/>
        <v>5431</v>
      </c>
      <c r="AB79" t="str">
        <f t="shared" si="15"/>
        <v>31.12.9999</v>
      </c>
      <c r="AC79" t="str">
        <f t="shared" si="16"/>
        <v>01.01.2012</v>
      </c>
      <c r="AD79" t="str">
        <f t="shared" si="17"/>
        <v>1649</v>
      </c>
      <c r="AE79" s="114" t="str">
        <f t="shared" si="26"/>
        <v>Buitengewone kostenvergoeding</v>
      </c>
    </row>
    <row r="80" spans="2:31" ht="12.75" customHeight="1">
      <c r="B80" s="199">
        <v>0</v>
      </c>
      <c r="C80" s="199" t="s">
        <v>578</v>
      </c>
      <c r="D80" s="136" t="s">
        <v>197</v>
      </c>
      <c r="E80" s="136"/>
      <c r="F80" s="136"/>
      <c r="G80" s="136"/>
      <c r="H80" s="200">
        <v>10</v>
      </c>
      <c r="I80" s="9"/>
      <c r="J80" s="95"/>
      <c r="L80" s="111">
        <f t="shared" ref="L80:L100" si="35">IF(ISBLANK(AA80),K80,VLOOKUP(AA80,$B$9:$H$71,5,0))</f>
        <v>1</v>
      </c>
      <c r="M80" t="str">
        <f t="shared" si="29"/>
        <v>T/V</v>
      </c>
      <c r="N80" s="9">
        <f t="shared" si="30"/>
        <v>6</v>
      </c>
      <c r="O80" s="115" t="str">
        <f t="shared" si="28"/>
        <v>representatie</v>
      </c>
      <c r="P80" s="9">
        <f t="shared" si="31"/>
        <v>46</v>
      </c>
      <c r="Q80" s="115" t="str">
        <f t="shared" si="24"/>
        <v>overige geschenken</v>
      </c>
      <c r="R80" s="110" t="str">
        <f>IF(AND(ISBLANK(#REF!),ISBLANK(#REF!)),"","x")</f>
        <v>x</v>
      </c>
      <c r="S80" t="s">
        <v>534</v>
      </c>
      <c r="T80" t="str">
        <f t="shared" si="9"/>
        <v>1646</v>
      </c>
      <c r="U80" t="s">
        <v>535</v>
      </c>
      <c r="V80" t="s">
        <v>536</v>
      </c>
      <c r="W80" s="9">
        <v>9901</v>
      </c>
      <c r="X80" t="str">
        <f t="shared" si="27"/>
        <v>T/V-representatie-overige geschenken</v>
      </c>
      <c r="Y80" s="112">
        <f t="shared" si="10"/>
        <v>36</v>
      </c>
      <c r="Z80" t="str">
        <f t="shared" si="5"/>
        <v>ALL*</v>
      </c>
      <c r="AA80" s="116">
        <f t="shared" si="34"/>
        <v>5481</v>
      </c>
      <c r="AB80" t="str">
        <f t="shared" si="15"/>
        <v>31.12.9999</v>
      </c>
      <c r="AC80" t="str">
        <f t="shared" si="16"/>
        <v>01.01.2012</v>
      </c>
      <c r="AD80" t="str">
        <f t="shared" si="17"/>
        <v>1646</v>
      </c>
      <c r="AE80" s="114" t="str">
        <f t="shared" si="26"/>
        <v>Geschenkenregeling</v>
      </c>
    </row>
    <row r="81" spans="2:31" ht="12.75" customHeight="1">
      <c r="B81" s="199">
        <v>0</v>
      </c>
      <c r="C81" s="199" t="s">
        <v>578</v>
      </c>
      <c r="D81" s="136" t="s">
        <v>196</v>
      </c>
      <c r="E81" s="136"/>
      <c r="F81" s="136"/>
      <c r="G81" s="136"/>
      <c r="H81" s="200">
        <v>11</v>
      </c>
      <c r="I81" s="9"/>
      <c r="J81" s="95"/>
      <c r="L81" s="111">
        <f t="shared" si="35"/>
        <v>1</v>
      </c>
      <c r="M81" t="str">
        <f t="shared" si="29"/>
        <v>T/V</v>
      </c>
      <c r="N81" s="9">
        <f t="shared" ref="N81:N100" si="36">G41</f>
        <v>0</v>
      </c>
      <c r="O81" s="115" t="str">
        <f t="shared" si="28"/>
        <v>vervoer</v>
      </c>
      <c r="P81" s="9">
        <f t="shared" ref="P81:P100" si="37">H41</f>
        <v>8</v>
      </c>
      <c r="Q81" s="115" t="str">
        <f t="shared" ref="Q81:Q100" si="38">VLOOKUP(P81,$B$130:$C$232,2,0)</f>
        <v>overige vervoerskosten</v>
      </c>
      <c r="R81" s="110" t="str">
        <f>IF(AND(ISBLANK(#REF!),ISBLANK(#REF!)),"","x")</f>
        <v>x</v>
      </c>
      <c r="S81" t="s">
        <v>534</v>
      </c>
      <c r="T81" t="str">
        <f t="shared" si="9"/>
        <v>1008</v>
      </c>
      <c r="U81" t="s">
        <v>535</v>
      </c>
      <c r="V81" t="s">
        <v>536</v>
      </c>
      <c r="W81" s="9">
        <v>9901</v>
      </c>
      <c r="X81" t="str">
        <f t="shared" si="27"/>
        <v>T/V-vervoer-overige vervoerskosten</v>
      </c>
      <c r="Y81" s="112">
        <f t="shared" si="10"/>
        <v>34</v>
      </c>
      <c r="Z81" t="str">
        <f t="shared" si="5"/>
        <v>ALL*</v>
      </c>
      <c r="AA81" s="116">
        <f t="shared" si="34"/>
        <v>5583</v>
      </c>
      <c r="AB81" t="str">
        <f t="shared" si="15"/>
        <v>31.12.9999</v>
      </c>
      <c r="AC81" t="str">
        <f t="shared" si="16"/>
        <v>01.01.2012</v>
      </c>
      <c r="AD81" t="str">
        <f t="shared" si="17"/>
        <v>1008</v>
      </c>
      <c r="AE81" s="114" t="str">
        <f t="shared" ref="AE81:AE100" si="39">IF(ISBLANK(AA81),"",VLOOKUP(AA81,$B$9:$C$73,2,0))</f>
        <v>Parkeer,veer en tolgelden</v>
      </c>
    </row>
    <row r="82" spans="2:31" ht="12.75" customHeight="1">
      <c r="B82" s="199">
        <v>0</v>
      </c>
      <c r="C82" s="199" t="s">
        <v>578</v>
      </c>
      <c r="D82" s="136" t="s">
        <v>198</v>
      </c>
      <c r="E82" s="136"/>
      <c r="F82" s="136"/>
      <c r="G82" s="136"/>
      <c r="H82" s="200">
        <v>12</v>
      </c>
      <c r="I82" s="9"/>
      <c r="J82" s="95"/>
      <c r="L82" s="111">
        <f t="shared" si="35"/>
        <v>1</v>
      </c>
      <c r="M82" t="str">
        <f t="shared" si="29"/>
        <v>T/V</v>
      </c>
      <c r="N82" s="9">
        <f t="shared" si="36"/>
        <v>9</v>
      </c>
      <c r="O82" s="115" t="str">
        <f t="shared" si="28"/>
        <v>overige</v>
      </c>
      <c r="P82" s="9">
        <f t="shared" si="37"/>
        <v>72</v>
      </c>
      <c r="Q82" s="115" t="str">
        <f t="shared" si="38"/>
        <v>overige verg./verstr.</v>
      </c>
      <c r="R82" s="110" t="str">
        <f>IF(AND(ISBLANK(#REF!),ISBLANK(#REF!)),"","x")</f>
        <v>x</v>
      </c>
      <c r="S82" t="s">
        <v>534</v>
      </c>
      <c r="T82" s="128" t="str">
        <f>CONCATENATE(L82,N82,IF(ISNA(P82),"00",TEXT(P82,"00")))</f>
        <v>1972</v>
      </c>
      <c r="U82" t="s">
        <v>535</v>
      </c>
      <c r="V82" t="s">
        <v>536</v>
      </c>
      <c r="W82" s="129">
        <v>9903</v>
      </c>
      <c r="X82" t="str">
        <f>CONCATENATE(M82,"-",O82,"-",IF(ISNA(Q82),"",Q82))</f>
        <v>T/V-overige-overige verg./verstr.</v>
      </c>
      <c r="Y82" s="112">
        <f t="shared" si="10"/>
        <v>33</v>
      </c>
      <c r="Z82" t="str">
        <f>S82</f>
        <v>ALL*</v>
      </c>
      <c r="AA82" s="116" t="s">
        <v>8</v>
      </c>
      <c r="AB82" t="str">
        <f>V82</f>
        <v>31.12.9999</v>
      </c>
      <c r="AC82" t="str">
        <f>U82</f>
        <v>01.01.2012</v>
      </c>
      <c r="AD82" t="str">
        <f>T82</f>
        <v>1972</v>
      </c>
      <c r="AE82" s="114" t="str">
        <f t="shared" si="39"/>
        <v>Verg. speurhondgeleider</v>
      </c>
    </row>
    <row r="83" spans="2:31" ht="12.75" customHeight="1">
      <c r="B83" s="137">
        <v>0</v>
      </c>
      <c r="C83" s="199" t="s">
        <v>578</v>
      </c>
      <c r="D83" s="136" t="s">
        <v>188</v>
      </c>
      <c r="E83" s="136"/>
      <c r="F83" s="136"/>
      <c r="G83" s="136"/>
      <c r="H83" s="138">
        <v>21</v>
      </c>
      <c r="I83" s="9"/>
      <c r="J83" s="95"/>
      <c r="L83" s="111">
        <f t="shared" si="35"/>
        <v>1</v>
      </c>
      <c r="M83" t="str">
        <f t="shared" si="29"/>
        <v>T/V</v>
      </c>
      <c r="N83" s="9">
        <f t="shared" si="36"/>
        <v>9</v>
      </c>
      <c r="O83" s="115" t="str">
        <f t="shared" si="28"/>
        <v>overige</v>
      </c>
      <c r="P83" s="9">
        <f t="shared" si="37"/>
        <v>72</v>
      </c>
      <c r="Q83" s="115" t="str">
        <f t="shared" si="38"/>
        <v>overige verg./verstr.</v>
      </c>
      <c r="R83" s="110" t="str">
        <f>IF(AND(ISBLANK(#REF!),ISBLANK(#REF!)),"","x")</f>
        <v>x</v>
      </c>
      <c r="S83" t="s">
        <v>534</v>
      </c>
      <c r="T83" s="128" t="str">
        <f>CONCATENATE(L83,N83,IF(ISNA(P83),"00",TEXT(P83,"00")))</f>
        <v>1972</v>
      </c>
      <c r="U83" t="s">
        <v>535</v>
      </c>
      <c r="V83" t="s">
        <v>536</v>
      </c>
      <c r="W83" s="129">
        <v>9903</v>
      </c>
      <c r="X83" t="str">
        <f>CONCATENATE(M83,"-",O83,"-",IF(ISNA(Q83),"",Q83))</f>
        <v>T/V-overige-overige verg./verstr.</v>
      </c>
      <c r="Y83" s="112">
        <f t="shared" si="10"/>
        <v>33</v>
      </c>
      <c r="Z83" t="str">
        <f>S83</f>
        <v>ALL*</v>
      </c>
      <c r="AA83" s="116" t="s">
        <v>10</v>
      </c>
      <c r="AB83" t="str">
        <f>V83</f>
        <v>31.12.9999</v>
      </c>
      <c r="AC83" t="str">
        <f>U83</f>
        <v>01.01.2012</v>
      </c>
      <c r="AD83" t="str">
        <f>T83</f>
        <v>1972</v>
      </c>
      <c r="AE83" s="114" t="str">
        <f t="shared" si="39"/>
        <v>Verg. speurhondgeleider</v>
      </c>
    </row>
    <row r="84" spans="2:31" ht="12.75" customHeight="1">
      <c r="B84" s="193" t="s">
        <v>576</v>
      </c>
      <c r="C84" s="193" t="s">
        <v>576</v>
      </c>
      <c r="D84" s="61" t="s">
        <v>174</v>
      </c>
      <c r="E84" s="61"/>
      <c r="F84" s="61"/>
      <c r="G84" s="61"/>
      <c r="H84" s="194">
        <v>22</v>
      </c>
      <c r="I84" s="9"/>
      <c r="J84" s="95"/>
      <c r="L84" s="111">
        <f t="shared" si="35"/>
        <v>9</v>
      </c>
      <c r="M84" t="str">
        <f t="shared" si="29"/>
        <v>Studie/opleiding</v>
      </c>
      <c r="N84" s="9">
        <f t="shared" si="36"/>
        <v>5</v>
      </c>
      <c r="O84" s="115" t="str">
        <f>VLOOKUP(N84,$B$109:$C$119,2,0)</f>
        <v>opleidingen</v>
      </c>
      <c r="P84" s="9">
        <f t="shared" si="37"/>
        <v>40</v>
      </c>
      <c r="Q84" s="115" t="str">
        <f t="shared" si="38"/>
        <v>overige verg./verstr.</v>
      </c>
      <c r="R84" s="110" t="str">
        <f>IF(AND(ISBLANK(#REF!),ISBLANK(#REF!)),"","x")</f>
        <v>x</v>
      </c>
      <c r="S84" t="s">
        <v>534</v>
      </c>
      <c r="T84" t="str">
        <f t="shared" si="9"/>
        <v>9540</v>
      </c>
      <c r="U84" t="s">
        <v>535</v>
      </c>
      <c r="V84" t="s">
        <v>536</v>
      </c>
      <c r="W84" s="9">
        <v>9901</v>
      </c>
      <c r="X84" t="str">
        <f t="shared" si="27"/>
        <v>Studie/opleiding-opleidingen-overige verg./verstr.</v>
      </c>
      <c r="Y84" s="112">
        <f t="shared" si="10"/>
        <v>50</v>
      </c>
      <c r="Z84" t="str">
        <f t="shared" si="5"/>
        <v>ALL*</v>
      </c>
      <c r="AA84" s="116" t="str">
        <f>B44</f>
        <v>5A31</v>
      </c>
      <c r="AB84" t="str">
        <f t="shared" si="15"/>
        <v>31.12.9999</v>
      </c>
      <c r="AC84" t="str">
        <f t="shared" si="16"/>
        <v>01.01.2012</v>
      </c>
      <c r="AD84" t="str">
        <f t="shared" si="17"/>
        <v>9540</v>
      </c>
      <c r="AE84" s="114" t="str">
        <f t="shared" si="39"/>
        <v>Onk.verg. parttime docent</v>
      </c>
    </row>
    <row r="85" spans="2:31" ht="12.75" customHeight="1">
      <c r="B85" s="196">
        <v>1</v>
      </c>
      <c r="C85" s="61" t="s">
        <v>639</v>
      </c>
      <c r="D85" s="61" t="s">
        <v>554</v>
      </c>
      <c r="E85" s="61"/>
      <c r="F85" s="61"/>
      <c r="G85" s="61"/>
      <c r="H85" s="197">
        <v>30</v>
      </c>
      <c r="I85" s="9"/>
      <c r="J85" s="95"/>
      <c r="L85" s="111">
        <f t="shared" si="35"/>
        <v>9</v>
      </c>
      <c r="M85" t="str">
        <f t="shared" si="29"/>
        <v>Studie/opleiding</v>
      </c>
      <c r="N85" s="9">
        <f t="shared" si="36"/>
        <v>5</v>
      </c>
      <c r="O85" s="115" t="str">
        <f>VLOOKUP(N85,$B$109:$C$119,2,0)</f>
        <v>opleidingen</v>
      </c>
      <c r="P85" s="9">
        <f t="shared" si="37"/>
        <v>40</v>
      </c>
      <c r="Q85" s="115" t="str">
        <f t="shared" si="38"/>
        <v>overige verg./verstr.</v>
      </c>
      <c r="R85" s="110" t="str">
        <f>IF(AND(ISBLANK(#REF!),ISBLANK(#REF!)),"","x")</f>
        <v>x</v>
      </c>
      <c r="S85" t="s">
        <v>534</v>
      </c>
      <c r="T85" t="str">
        <f t="shared" si="9"/>
        <v>9540</v>
      </c>
      <c r="U85" t="s">
        <v>535</v>
      </c>
      <c r="V85" t="s">
        <v>536</v>
      </c>
      <c r="W85" s="9">
        <v>9901</v>
      </c>
      <c r="X85" t="str">
        <f t="shared" si="27"/>
        <v>Studie/opleiding-opleidingen-overige verg./verstr.</v>
      </c>
      <c r="Y85" s="112">
        <f t="shared" si="10"/>
        <v>50</v>
      </c>
      <c r="Z85" t="str">
        <f t="shared" si="5"/>
        <v>ALL*</v>
      </c>
      <c r="AA85" s="116" t="str">
        <f>B45</f>
        <v>5A41</v>
      </c>
      <c r="AB85" t="str">
        <f t="shared" si="15"/>
        <v>31.12.9999</v>
      </c>
      <c r="AC85" t="str">
        <f t="shared" si="16"/>
        <v>01.01.2012</v>
      </c>
      <c r="AD85" t="str">
        <f t="shared" si="17"/>
        <v>9540</v>
      </c>
      <c r="AE85" s="114" t="str">
        <f t="shared" si="39"/>
        <v>Onk.verg. externe docent</v>
      </c>
    </row>
    <row r="86" spans="2:31" ht="12.75" customHeight="1">
      <c r="B86" s="193">
        <v>2</v>
      </c>
      <c r="C86" s="61" t="s">
        <v>176</v>
      </c>
      <c r="D86" s="61" t="s">
        <v>176</v>
      </c>
      <c r="E86" s="61"/>
      <c r="F86" s="61"/>
      <c r="G86" s="61"/>
      <c r="H86" s="194">
        <v>36</v>
      </c>
      <c r="I86" s="9"/>
      <c r="J86" s="95"/>
      <c r="L86" s="111">
        <f t="shared" si="35"/>
        <v>1</v>
      </c>
      <c r="M86" t="str">
        <f t="shared" ref="M86:M100" si="40">VLOOKUP(L86,$B$80:$C$128,2,0)</f>
        <v>T/V</v>
      </c>
      <c r="N86" s="9">
        <f t="shared" si="36"/>
        <v>0</v>
      </c>
      <c r="O86" s="115" t="str">
        <f>VLOOKUP(N86,$B$109:$C$119,2,0)</f>
        <v>vervoer</v>
      </c>
      <c r="P86" s="9">
        <f t="shared" si="37"/>
        <v>8</v>
      </c>
      <c r="Q86" s="115" t="str">
        <f t="shared" si="38"/>
        <v>overige vervoerskosten</v>
      </c>
      <c r="R86" s="110" t="str">
        <f>IF(AND(ISBLANK(#REF!),ISBLANK(#REF!)),"","x")</f>
        <v>x</v>
      </c>
      <c r="S86" t="s">
        <v>534</v>
      </c>
      <c r="T86" s="128" t="str">
        <f t="shared" si="9"/>
        <v>1008</v>
      </c>
      <c r="U86" t="s">
        <v>535</v>
      </c>
      <c r="V86" t="s">
        <v>536</v>
      </c>
      <c r="W86" s="9">
        <v>9901</v>
      </c>
      <c r="X86" t="str">
        <f t="shared" si="27"/>
        <v>T/V-vervoer-overige vervoerskosten</v>
      </c>
      <c r="Y86" s="112">
        <f t="shared" ref="Y86:Y100" si="41">LEN(X86)</f>
        <v>34</v>
      </c>
      <c r="Z86" t="str">
        <f t="shared" ref="Z86:Z100" si="42">S86</f>
        <v>ALL*</v>
      </c>
      <c r="AA86" s="116" t="str">
        <f>B46</f>
        <v>5D38</v>
      </c>
      <c r="AB86" t="str">
        <f t="shared" si="15"/>
        <v>31.12.9999</v>
      </c>
      <c r="AC86" t="str">
        <f t="shared" si="16"/>
        <v>01.01.2012</v>
      </c>
      <c r="AD86" t="str">
        <f t="shared" si="17"/>
        <v>1008</v>
      </c>
      <c r="AE86" s="114" t="str">
        <f t="shared" si="39"/>
        <v>Verg. Westerscheldetunnel</v>
      </c>
    </row>
    <row r="87" spans="2:31" ht="12.75" customHeight="1">
      <c r="B87" s="193">
        <v>3</v>
      </c>
      <c r="C87" s="61" t="s">
        <v>588</v>
      </c>
      <c r="D87" s="61" t="s">
        <v>189</v>
      </c>
      <c r="E87" s="61"/>
      <c r="F87" s="61"/>
      <c r="G87" s="61"/>
      <c r="H87" s="194">
        <v>37</v>
      </c>
      <c r="I87" s="9"/>
      <c r="J87" s="95"/>
      <c r="L87" s="111">
        <f t="shared" si="35"/>
        <v>1</v>
      </c>
      <c r="M87" t="str">
        <f t="shared" si="40"/>
        <v>T/V</v>
      </c>
      <c r="N87" s="9">
        <f t="shared" si="36"/>
        <v>0</v>
      </c>
      <c r="O87" s="115" t="str">
        <f>VLOOKUP(N87,$B$109:$C$119,2,0)</f>
        <v>vervoer</v>
      </c>
      <c r="P87" s="9">
        <f t="shared" si="37"/>
        <v>8</v>
      </c>
      <c r="Q87" s="115" t="str">
        <f t="shared" si="38"/>
        <v>overige vervoerskosten</v>
      </c>
      <c r="R87" s="110" t="str">
        <f>IF(AND(ISBLANK(#REF!),ISBLANK(#REF!)),"","x")</f>
        <v>x</v>
      </c>
      <c r="S87" t="s">
        <v>534</v>
      </c>
      <c r="T87" s="128" t="str">
        <f t="shared" si="9"/>
        <v>1008</v>
      </c>
      <c r="U87" t="s">
        <v>535</v>
      </c>
      <c r="V87" t="s">
        <v>536</v>
      </c>
      <c r="W87" s="9">
        <v>9901</v>
      </c>
      <c r="X87" t="str">
        <f t="shared" si="27"/>
        <v>T/V-vervoer-overige vervoerskosten</v>
      </c>
      <c r="Y87" s="112">
        <f t="shared" si="41"/>
        <v>34</v>
      </c>
      <c r="Z87" t="str">
        <f t="shared" si="42"/>
        <v>ALL*</v>
      </c>
      <c r="AA87" s="116" t="str">
        <f>B47</f>
        <v>5D39</v>
      </c>
      <c r="AB87" t="str">
        <f t="shared" si="15"/>
        <v>31.12.9999</v>
      </c>
      <c r="AC87" t="str">
        <f t="shared" si="16"/>
        <v>01.01.2012</v>
      </c>
      <c r="AD87" t="str">
        <f t="shared" si="17"/>
        <v>1008</v>
      </c>
      <c r="AE87" s="114" t="str">
        <f t="shared" si="39"/>
        <v>Verg. Westerscheldetunnel</v>
      </c>
    </row>
    <row r="88" spans="2:31" ht="12.75" customHeight="1">
      <c r="B88" s="193" t="s">
        <v>576</v>
      </c>
      <c r="C88" s="193" t="s">
        <v>576</v>
      </c>
      <c r="D88" s="61" t="s">
        <v>190</v>
      </c>
      <c r="E88" s="61"/>
      <c r="F88" s="61"/>
      <c r="G88" s="61"/>
      <c r="H88" s="194">
        <v>40</v>
      </c>
      <c r="I88" s="9"/>
      <c r="J88" s="95"/>
      <c r="L88" s="111">
        <f t="shared" si="35"/>
        <v>2</v>
      </c>
      <c r="M88" t="str">
        <f t="shared" si="40"/>
        <v>Gratificaties</v>
      </c>
      <c r="N88" s="9">
        <f t="shared" si="36"/>
        <v>9</v>
      </c>
      <c r="O88" s="115" t="str">
        <f t="shared" ref="O88:O100" si="43">VLOOKUP(N88,$B$109:$C$119,2,0)</f>
        <v>overige</v>
      </c>
      <c r="P88" s="9">
        <f t="shared" si="37"/>
        <v>66</v>
      </c>
      <c r="Q88" s="115" t="str">
        <f t="shared" si="38"/>
        <v>dienstjubileum uitkering</v>
      </c>
      <c r="R88" s="110" t="str">
        <f>IF(AND(ISBLANK(#REF!),ISBLANK(#REF!)),"","x")</f>
        <v>x</v>
      </c>
      <c r="S88" t="s">
        <v>534</v>
      </c>
      <c r="T88" s="128" t="str">
        <f t="shared" ref="T88:T100" si="44">CONCATENATE(L88,N88,IF(ISNA(P88),"00",TEXT(P88,"00")))</f>
        <v>2966</v>
      </c>
      <c r="U88" t="s">
        <v>535</v>
      </c>
      <c r="V88" t="s">
        <v>536</v>
      </c>
      <c r="W88" s="9">
        <v>9901</v>
      </c>
      <c r="X88" t="str">
        <f t="shared" si="27"/>
        <v>Gratificaties-overige-dienstjubileum uitkering</v>
      </c>
      <c r="Y88" s="112">
        <f t="shared" si="41"/>
        <v>46</v>
      </c>
      <c r="Z88" t="str">
        <f t="shared" si="42"/>
        <v>ALL*</v>
      </c>
      <c r="AA88" s="116" t="str">
        <f t="shared" ref="AA88:AA93" si="45">B48</f>
        <v>5H00</v>
      </c>
      <c r="AB88" t="str">
        <f t="shared" ref="AB88:AB100" si="46">V88</f>
        <v>31.12.9999</v>
      </c>
      <c r="AC88" t="str">
        <f t="shared" ref="AC88:AC100" si="47">U88</f>
        <v>01.01.2012</v>
      </c>
      <c r="AD88" t="str">
        <f t="shared" ref="AD88:AD100" si="48">T88</f>
        <v>2966</v>
      </c>
      <c r="AE88" s="114" t="str">
        <f t="shared" si="39"/>
        <v>Toelage ogv bijz.regeling</v>
      </c>
    </row>
    <row r="89" spans="2:31" ht="12.75" customHeight="1">
      <c r="B89" s="193" t="s">
        <v>576</v>
      </c>
      <c r="C89" s="193" t="s">
        <v>576</v>
      </c>
      <c r="D89" s="61" t="s">
        <v>177</v>
      </c>
      <c r="E89" s="61"/>
      <c r="F89" s="61"/>
      <c r="G89" s="61"/>
      <c r="H89" s="194">
        <v>45</v>
      </c>
      <c r="I89" s="9"/>
      <c r="J89" s="95"/>
      <c r="L89" s="111">
        <f t="shared" si="35"/>
        <v>2</v>
      </c>
      <c r="M89" t="str">
        <f t="shared" si="40"/>
        <v>Gratificaties</v>
      </c>
      <c r="N89" s="9">
        <f t="shared" si="36"/>
        <v>9</v>
      </c>
      <c r="O89" s="115" t="str">
        <f t="shared" si="43"/>
        <v>overige</v>
      </c>
      <c r="P89" s="9">
        <f t="shared" si="37"/>
        <v>66</v>
      </c>
      <c r="Q89" s="115" t="str">
        <f t="shared" si="38"/>
        <v>dienstjubileum uitkering</v>
      </c>
      <c r="R89" s="110" t="str">
        <f>IF(AND(ISBLANK(#REF!),ISBLANK(#REF!)),"","x")</f>
        <v>x</v>
      </c>
      <c r="S89" t="s">
        <v>534</v>
      </c>
      <c r="T89" s="128" t="str">
        <f t="shared" si="44"/>
        <v>2966</v>
      </c>
      <c r="U89" t="s">
        <v>535</v>
      </c>
      <c r="V89" t="s">
        <v>536</v>
      </c>
      <c r="W89" s="9">
        <v>9901</v>
      </c>
      <c r="X89" t="str">
        <f t="shared" si="27"/>
        <v>Gratificaties-overige-dienstjubileum uitkering</v>
      </c>
      <c r="Y89" s="112">
        <f t="shared" si="41"/>
        <v>46</v>
      </c>
      <c r="Z89" t="str">
        <f t="shared" si="42"/>
        <v>ALL*</v>
      </c>
      <c r="AA89" s="116" t="str">
        <f t="shared" si="45"/>
        <v>5H01</v>
      </c>
      <c r="AB89" t="str">
        <f t="shared" si="46"/>
        <v>31.12.9999</v>
      </c>
      <c r="AC89" t="str">
        <f t="shared" si="47"/>
        <v>01.01.2012</v>
      </c>
      <c r="AD89" t="str">
        <f t="shared" si="48"/>
        <v>2966</v>
      </c>
      <c r="AE89" s="114" t="str">
        <f t="shared" si="39"/>
        <v>Toelage ogv bijz.regeling</v>
      </c>
    </row>
    <row r="90" spans="2:31" ht="12.75" customHeight="1">
      <c r="B90" s="193" t="s">
        <v>576</v>
      </c>
      <c r="C90" s="193" t="s">
        <v>576</v>
      </c>
      <c r="D90" s="61" t="s">
        <v>191</v>
      </c>
      <c r="E90" s="61"/>
      <c r="F90" s="61"/>
      <c r="G90" s="61"/>
      <c r="H90" s="194">
        <v>48</v>
      </c>
      <c r="I90" s="9"/>
      <c r="J90" s="95"/>
      <c r="L90" s="111">
        <f t="shared" si="35"/>
        <v>1</v>
      </c>
      <c r="M90" t="str">
        <f t="shared" si="40"/>
        <v>T/V</v>
      </c>
      <c r="N90" s="9">
        <f t="shared" si="36"/>
        <v>9</v>
      </c>
      <c r="O90" s="115" t="str">
        <f t="shared" si="43"/>
        <v>overige</v>
      </c>
      <c r="P90" s="9">
        <f t="shared" si="37"/>
        <v>72</v>
      </c>
      <c r="Q90" s="115" t="str">
        <f t="shared" si="38"/>
        <v>overige verg./verstr.</v>
      </c>
      <c r="R90" s="110" t="str">
        <f>IF(AND(ISBLANK(#REF!),ISBLANK(#REF!)),"","x")</f>
        <v>x</v>
      </c>
      <c r="S90" t="s">
        <v>534</v>
      </c>
      <c r="T90" s="128" t="str">
        <f t="shared" si="44"/>
        <v>1972</v>
      </c>
      <c r="U90" t="s">
        <v>535</v>
      </c>
      <c r="V90" t="s">
        <v>536</v>
      </c>
      <c r="W90" s="129">
        <v>9903</v>
      </c>
      <c r="X90" t="str">
        <f t="shared" si="27"/>
        <v>T/V-overige-overige verg./verstr.</v>
      </c>
      <c r="Y90" s="112">
        <f t="shared" si="41"/>
        <v>33</v>
      </c>
      <c r="Z90" t="str">
        <f t="shared" si="42"/>
        <v>ALL*</v>
      </c>
      <c r="AA90" s="116" t="str">
        <f t="shared" si="45"/>
        <v>5J06</v>
      </c>
      <c r="AB90" t="str">
        <f t="shared" si="46"/>
        <v>31.12.9999</v>
      </c>
      <c r="AC90" t="str">
        <f t="shared" si="47"/>
        <v>01.01.2012</v>
      </c>
      <c r="AD90" s="128" t="str">
        <f t="shared" si="48"/>
        <v>1972</v>
      </c>
      <c r="AE90" s="114" t="str">
        <f t="shared" si="39"/>
        <v>Verg. art. 46 WRRA RM</v>
      </c>
    </row>
    <row r="91" spans="2:31" ht="12.75" customHeight="1">
      <c r="B91" s="193" t="s">
        <v>576</v>
      </c>
      <c r="C91" s="193" t="s">
        <v>576</v>
      </c>
      <c r="D91" s="61" t="s">
        <v>227</v>
      </c>
      <c r="E91" s="61"/>
      <c r="F91" s="194"/>
      <c r="G91" s="194"/>
      <c r="H91" s="194" t="s">
        <v>143</v>
      </c>
      <c r="I91" s="9"/>
      <c r="J91" s="95"/>
      <c r="L91" s="111">
        <f t="shared" si="35"/>
        <v>1</v>
      </c>
      <c r="M91" t="str">
        <f t="shared" si="40"/>
        <v>T/V</v>
      </c>
      <c r="N91" s="9">
        <f t="shared" si="36"/>
        <v>9</v>
      </c>
      <c r="O91" s="115" t="str">
        <f t="shared" si="43"/>
        <v>overige</v>
      </c>
      <c r="P91" s="9">
        <f t="shared" si="37"/>
        <v>72</v>
      </c>
      <c r="Q91" s="115" t="str">
        <f t="shared" si="38"/>
        <v>overige verg./verstr.</v>
      </c>
      <c r="R91" s="110" t="str">
        <f>IF(AND(ISBLANK(#REF!),ISBLANK(#REF!)),"","x")</f>
        <v>x</v>
      </c>
      <c r="S91" t="s">
        <v>534</v>
      </c>
      <c r="T91" s="128" t="str">
        <f t="shared" si="44"/>
        <v>1972</v>
      </c>
      <c r="U91" t="s">
        <v>535</v>
      </c>
      <c r="V91" t="s">
        <v>536</v>
      </c>
      <c r="W91" s="129">
        <v>9903</v>
      </c>
      <c r="X91" t="str">
        <f t="shared" si="27"/>
        <v>T/V-overige-overige verg./verstr.</v>
      </c>
      <c r="Y91" s="112">
        <f t="shared" si="41"/>
        <v>33</v>
      </c>
      <c r="Z91" t="str">
        <f t="shared" si="42"/>
        <v>ALL*</v>
      </c>
      <c r="AA91" s="116" t="str">
        <f t="shared" si="45"/>
        <v>5J07</v>
      </c>
      <c r="AB91" t="str">
        <f t="shared" si="46"/>
        <v>31.12.9999</v>
      </c>
      <c r="AC91" t="str">
        <f t="shared" si="47"/>
        <v>01.01.2012</v>
      </c>
      <c r="AD91" s="128" t="str">
        <f t="shared" si="48"/>
        <v>1972</v>
      </c>
      <c r="AE91" s="114" t="str">
        <f t="shared" si="39"/>
        <v>Verg. art. 46 WRRA RM</v>
      </c>
    </row>
    <row r="92" spans="2:31" ht="12.75" customHeight="1">
      <c r="B92" s="193" t="s">
        <v>576</v>
      </c>
      <c r="C92" s="193" t="s">
        <v>576</v>
      </c>
      <c r="D92" s="61" t="s">
        <v>228</v>
      </c>
      <c r="E92" s="61"/>
      <c r="F92" s="194"/>
      <c r="G92" s="194"/>
      <c r="H92" s="194" t="s">
        <v>143</v>
      </c>
      <c r="I92" s="9"/>
      <c r="J92" s="95"/>
      <c r="L92" s="111">
        <f t="shared" si="35"/>
        <v>1</v>
      </c>
      <c r="M92" t="str">
        <f t="shared" si="40"/>
        <v>T/V</v>
      </c>
      <c r="N92" s="9">
        <f t="shared" si="36"/>
        <v>9</v>
      </c>
      <c r="O92" s="115" t="str">
        <f t="shared" si="43"/>
        <v>overige</v>
      </c>
      <c r="P92" s="9">
        <f t="shared" si="37"/>
        <v>72</v>
      </c>
      <c r="Q92" s="115" t="str">
        <f t="shared" si="38"/>
        <v>overige verg./verstr.</v>
      </c>
      <c r="R92" s="110" t="str">
        <f>IF(AND(ISBLANK(#REF!),ISBLANK(#REF!)),"","x")</f>
        <v>x</v>
      </c>
      <c r="S92" t="s">
        <v>534</v>
      </c>
      <c r="T92" s="128" t="str">
        <f t="shared" si="44"/>
        <v>1972</v>
      </c>
      <c r="U92" t="s">
        <v>535</v>
      </c>
      <c r="V92" t="s">
        <v>536</v>
      </c>
      <c r="W92" s="129">
        <v>9903</v>
      </c>
      <c r="X92" t="str">
        <f t="shared" si="27"/>
        <v>T/V-overige-overige verg./verstr.</v>
      </c>
      <c r="Y92" s="112">
        <f t="shared" si="41"/>
        <v>33</v>
      </c>
      <c r="Z92" t="str">
        <f t="shared" si="42"/>
        <v>ALL*</v>
      </c>
      <c r="AA92" s="116" t="str">
        <f t="shared" si="45"/>
        <v>5K04</v>
      </c>
      <c r="AB92" t="str">
        <f t="shared" si="46"/>
        <v>31.12.9999</v>
      </c>
      <c r="AC92" t="str">
        <f t="shared" si="47"/>
        <v>01.01.2012</v>
      </c>
      <c r="AD92" s="128" t="str">
        <f t="shared" si="48"/>
        <v>1972</v>
      </c>
      <c r="AE92" s="114" t="str">
        <f t="shared" si="39"/>
        <v>Vergoeding NVWA</v>
      </c>
    </row>
    <row r="93" spans="2:31" ht="12.75" customHeight="1">
      <c r="B93" s="193" t="s">
        <v>576</v>
      </c>
      <c r="C93" s="193" t="s">
        <v>576</v>
      </c>
      <c r="D93" s="61" t="s">
        <v>178</v>
      </c>
      <c r="E93" s="61"/>
      <c r="F93" s="61"/>
      <c r="G93" s="61"/>
      <c r="H93" s="194">
        <v>50</v>
      </c>
      <c r="I93" s="9"/>
      <c r="J93" s="95"/>
      <c r="L93" s="111">
        <f t="shared" si="35"/>
        <v>1</v>
      </c>
      <c r="M93" t="str">
        <f t="shared" si="40"/>
        <v>T/V</v>
      </c>
      <c r="N93" s="9">
        <f t="shared" si="36"/>
        <v>9</v>
      </c>
      <c r="O93" s="115" t="str">
        <f t="shared" si="43"/>
        <v>overige</v>
      </c>
      <c r="P93" s="9">
        <f t="shared" si="37"/>
        <v>72</v>
      </c>
      <c r="Q93" s="115" t="str">
        <f t="shared" si="38"/>
        <v>overige verg./verstr.</v>
      </c>
      <c r="R93" s="110" t="str">
        <f>IF(AND(ISBLANK(#REF!),ISBLANK(#REF!)),"","x")</f>
        <v>x</v>
      </c>
      <c r="S93" t="s">
        <v>534</v>
      </c>
      <c r="T93" s="128" t="str">
        <f t="shared" si="44"/>
        <v>1972</v>
      </c>
      <c r="U93" t="s">
        <v>535</v>
      </c>
      <c r="V93" t="s">
        <v>536</v>
      </c>
      <c r="W93" s="129">
        <v>9903</v>
      </c>
      <c r="X93" t="str">
        <f t="shared" si="27"/>
        <v>T/V-overige-overige verg./verstr.</v>
      </c>
      <c r="Y93" s="112">
        <f t="shared" si="41"/>
        <v>33</v>
      </c>
      <c r="Z93" t="str">
        <f t="shared" si="42"/>
        <v>ALL*</v>
      </c>
      <c r="AA93" s="116" t="str">
        <f t="shared" si="45"/>
        <v>5K05</v>
      </c>
      <c r="AB93" t="str">
        <f t="shared" si="46"/>
        <v>31.12.9999</v>
      </c>
      <c r="AC93" t="str">
        <f t="shared" si="47"/>
        <v>01.01.2012</v>
      </c>
      <c r="AD93" s="128" t="str">
        <f t="shared" si="48"/>
        <v>1972</v>
      </c>
      <c r="AE93" s="114" t="str">
        <f t="shared" si="39"/>
        <v>Vergoeding NVWA</v>
      </c>
    </row>
    <row r="94" spans="2:31" ht="12.75" customHeight="1">
      <c r="B94" s="193">
        <v>4</v>
      </c>
      <c r="C94" s="61" t="s">
        <v>591</v>
      </c>
      <c r="D94" s="61" t="s">
        <v>555</v>
      </c>
      <c r="E94" s="61"/>
      <c r="F94" s="61"/>
      <c r="G94" s="61"/>
      <c r="H94" s="194">
        <v>51</v>
      </c>
      <c r="I94" s="9"/>
      <c r="J94" s="95"/>
      <c r="L94" s="111">
        <f t="shared" si="35"/>
        <v>1</v>
      </c>
      <c r="M94" t="str">
        <f t="shared" si="40"/>
        <v>T/V</v>
      </c>
      <c r="N94" s="9">
        <f t="shared" si="36"/>
        <v>9</v>
      </c>
      <c r="O94" s="115" t="str">
        <f t="shared" si="43"/>
        <v>overige</v>
      </c>
      <c r="P94" s="9">
        <f t="shared" si="37"/>
        <v>72</v>
      </c>
      <c r="Q94" s="115" t="str">
        <f t="shared" si="38"/>
        <v>overige verg./verstr.</v>
      </c>
      <c r="R94" s="110" t="str">
        <f>IF(AND(ISBLANK(#REF!),ISBLANK(#REF!)),"","x")</f>
        <v>x</v>
      </c>
      <c r="S94" t="s">
        <v>534</v>
      </c>
      <c r="T94" s="128" t="str">
        <f t="shared" si="44"/>
        <v>1972</v>
      </c>
      <c r="U94" t="s">
        <v>535</v>
      </c>
      <c r="V94" t="s">
        <v>536</v>
      </c>
      <c r="W94" s="129">
        <v>9903</v>
      </c>
      <c r="X94" t="str">
        <f t="shared" si="27"/>
        <v>T/V-overige-overige verg./verstr.</v>
      </c>
      <c r="Y94" s="112">
        <f t="shared" si="41"/>
        <v>33</v>
      </c>
      <c r="Z94" t="str">
        <f t="shared" si="42"/>
        <v>ALL*</v>
      </c>
      <c r="AA94" s="116" t="str">
        <f t="shared" ref="AA94:AA100" si="49">B54</f>
        <v>5M04</v>
      </c>
      <c r="AB94" t="str">
        <f t="shared" si="46"/>
        <v>31.12.9999</v>
      </c>
      <c r="AC94" t="str">
        <f t="shared" si="47"/>
        <v>01.01.2012</v>
      </c>
      <c r="AD94" s="128" t="str">
        <f t="shared" si="48"/>
        <v>1972</v>
      </c>
      <c r="AE94" s="114" t="str">
        <f t="shared" si="39"/>
        <v>Tropen toeslag</v>
      </c>
    </row>
    <row r="95" spans="2:31" ht="12.75" customHeight="1">
      <c r="B95" s="193">
        <v>5</v>
      </c>
      <c r="C95" s="61" t="s">
        <v>179</v>
      </c>
      <c r="D95" s="61" t="s">
        <v>179</v>
      </c>
      <c r="E95" s="61"/>
      <c r="F95" s="61"/>
      <c r="G95" s="61"/>
      <c r="H95" s="194">
        <v>55</v>
      </c>
      <c r="I95" s="9"/>
      <c r="J95" s="95"/>
      <c r="L95" s="111">
        <f t="shared" si="35"/>
        <v>1</v>
      </c>
      <c r="M95" t="str">
        <f t="shared" si="40"/>
        <v>T/V</v>
      </c>
      <c r="N95" s="9">
        <f t="shared" si="36"/>
        <v>9</v>
      </c>
      <c r="O95" s="115" t="str">
        <f t="shared" si="43"/>
        <v>overige</v>
      </c>
      <c r="P95" s="9">
        <f t="shared" si="37"/>
        <v>72</v>
      </c>
      <c r="Q95" s="115" t="str">
        <f t="shared" si="38"/>
        <v>overige verg./verstr.</v>
      </c>
      <c r="R95" s="110" t="str">
        <f>IF(AND(ISBLANK(#REF!),ISBLANK(#REF!)),"","x")</f>
        <v>x</v>
      </c>
      <c r="S95" t="s">
        <v>534</v>
      </c>
      <c r="T95" s="128" t="str">
        <f t="shared" si="44"/>
        <v>1972</v>
      </c>
      <c r="U95" t="s">
        <v>535</v>
      </c>
      <c r="V95" t="s">
        <v>536</v>
      </c>
      <c r="W95" s="129">
        <v>9903</v>
      </c>
      <c r="X95" t="str">
        <f t="shared" si="27"/>
        <v>T/V-overige-overige verg./verstr.</v>
      </c>
      <c r="Y95" s="112">
        <f t="shared" si="41"/>
        <v>33</v>
      </c>
      <c r="Z95" t="str">
        <f t="shared" si="42"/>
        <v>ALL*</v>
      </c>
      <c r="AA95" s="116" t="str">
        <f t="shared" si="49"/>
        <v>5M05</v>
      </c>
      <c r="AB95" t="str">
        <f t="shared" si="46"/>
        <v>31.12.9999</v>
      </c>
      <c r="AC95" t="str">
        <f t="shared" si="47"/>
        <v>01.01.2012</v>
      </c>
      <c r="AD95" t="str">
        <f t="shared" si="48"/>
        <v>1972</v>
      </c>
      <c r="AE95" s="114" t="str">
        <f t="shared" si="39"/>
        <v>Tropen toeslag</v>
      </c>
    </row>
    <row r="96" spans="2:31" ht="12.75" customHeight="1">
      <c r="B96" s="193">
        <v>6</v>
      </c>
      <c r="C96" s="61" t="s">
        <v>677</v>
      </c>
      <c r="D96" s="61" t="s">
        <v>180</v>
      </c>
      <c r="E96" s="61"/>
      <c r="F96" s="61"/>
      <c r="G96" s="61"/>
      <c r="H96" s="194">
        <v>56</v>
      </c>
      <c r="I96" s="9"/>
      <c r="J96" s="95"/>
      <c r="L96" s="111">
        <f t="shared" si="35"/>
        <v>1</v>
      </c>
      <c r="M96" t="str">
        <f t="shared" si="40"/>
        <v>T/V</v>
      </c>
      <c r="N96" s="9">
        <f t="shared" si="36"/>
        <v>1</v>
      </c>
      <c r="O96" s="115" t="str">
        <f t="shared" si="43"/>
        <v>telecommunicatie</v>
      </c>
      <c r="P96" s="9">
        <f t="shared" si="37"/>
        <v>13</v>
      </c>
      <c r="Q96" s="115" t="str">
        <f t="shared" si="38"/>
        <v>Internet</v>
      </c>
      <c r="R96" s="110" t="str">
        <f>IF(AND(ISBLANK(#REF!),ISBLANK(#REF!)),"","x")</f>
        <v>x</v>
      </c>
      <c r="S96" t="s">
        <v>534</v>
      </c>
      <c r="T96" t="str">
        <f t="shared" si="44"/>
        <v>1113</v>
      </c>
      <c r="U96" t="s">
        <v>535</v>
      </c>
      <c r="V96" t="s">
        <v>536</v>
      </c>
      <c r="W96" s="9">
        <v>9901</v>
      </c>
      <c r="X96" t="str">
        <f t="shared" si="27"/>
        <v>T/V-telecommunicatie-Internet</v>
      </c>
      <c r="Y96" s="112">
        <f t="shared" si="41"/>
        <v>29</v>
      </c>
      <c r="Z96" t="str">
        <f t="shared" si="42"/>
        <v>ALL*</v>
      </c>
      <c r="AA96" s="116" t="str">
        <f t="shared" si="49"/>
        <v>5P18</v>
      </c>
      <c r="AB96" t="str">
        <f t="shared" si="46"/>
        <v>31.12.9999</v>
      </c>
      <c r="AC96" t="str">
        <f t="shared" si="47"/>
        <v>01.01.2012</v>
      </c>
      <c r="AD96" t="str">
        <f t="shared" si="48"/>
        <v>1113</v>
      </c>
      <c r="AE96" s="114" t="str">
        <f t="shared" si="39"/>
        <v>Prive internet aansl.</v>
      </c>
    </row>
    <row r="97" spans="2:31" ht="12.75" customHeight="1">
      <c r="B97" s="193">
        <v>7</v>
      </c>
      <c r="C97" s="61" t="s">
        <v>587</v>
      </c>
      <c r="D97" s="61" t="s">
        <v>193</v>
      </c>
      <c r="E97" s="61"/>
      <c r="F97" s="61"/>
      <c r="G97" s="61"/>
      <c r="H97" s="194">
        <v>57</v>
      </c>
      <c r="I97" s="9"/>
      <c r="J97" s="95"/>
      <c r="L97" s="111">
        <f t="shared" si="35"/>
        <v>1</v>
      </c>
      <c r="M97" t="str">
        <f t="shared" si="40"/>
        <v>T/V</v>
      </c>
      <c r="N97" s="9">
        <f t="shared" si="36"/>
        <v>1</v>
      </c>
      <c r="O97" s="115" t="str">
        <f t="shared" si="43"/>
        <v>telecommunicatie</v>
      </c>
      <c r="P97" s="9">
        <f t="shared" si="37"/>
        <v>13</v>
      </c>
      <c r="Q97" s="115" t="str">
        <f t="shared" si="38"/>
        <v>Internet</v>
      </c>
      <c r="R97" s="110" t="str">
        <f>IF(AND(ISBLANK(#REF!),ISBLANK(#REF!)),"","x")</f>
        <v>x</v>
      </c>
      <c r="S97" t="s">
        <v>534</v>
      </c>
      <c r="T97" t="str">
        <f t="shared" si="44"/>
        <v>1113</v>
      </c>
      <c r="U97" t="s">
        <v>535</v>
      </c>
      <c r="V97" t="s">
        <v>536</v>
      </c>
      <c r="W97" s="9">
        <v>9901</v>
      </c>
      <c r="X97" t="str">
        <f t="shared" si="27"/>
        <v>T/V-telecommunicatie-Internet</v>
      </c>
      <c r="Y97" s="112">
        <f t="shared" si="41"/>
        <v>29</v>
      </c>
      <c r="Z97" t="str">
        <f t="shared" si="42"/>
        <v>ALL*</v>
      </c>
      <c r="AA97" s="116" t="str">
        <f t="shared" si="49"/>
        <v>5P19</v>
      </c>
      <c r="AB97" t="str">
        <f t="shared" si="46"/>
        <v>31.12.9999</v>
      </c>
      <c r="AC97" t="str">
        <f t="shared" si="47"/>
        <v>01.01.2012</v>
      </c>
      <c r="AD97" t="str">
        <f t="shared" si="48"/>
        <v>1113</v>
      </c>
      <c r="AE97" s="114" t="str">
        <f t="shared" si="39"/>
        <v>Prive internet aansl.</v>
      </c>
    </row>
    <row r="98" spans="2:31" ht="12.75" customHeight="1">
      <c r="B98" s="198">
        <v>8</v>
      </c>
      <c r="C98" s="61" t="s">
        <v>689</v>
      </c>
      <c r="D98" s="61" t="s">
        <v>181</v>
      </c>
      <c r="E98" s="61"/>
      <c r="F98" s="61"/>
      <c r="G98" s="61"/>
      <c r="H98" s="194">
        <v>60</v>
      </c>
      <c r="I98" s="9"/>
      <c r="J98" s="95"/>
      <c r="L98" s="111">
        <f t="shared" si="35"/>
        <v>1</v>
      </c>
      <c r="M98" t="str">
        <f t="shared" si="40"/>
        <v>T/V</v>
      </c>
      <c r="N98" s="9">
        <f t="shared" si="36"/>
        <v>0</v>
      </c>
      <c r="O98" s="115" t="str">
        <f t="shared" si="43"/>
        <v>vervoer</v>
      </c>
      <c r="P98" s="9">
        <f t="shared" si="37"/>
        <v>8</v>
      </c>
      <c r="Q98" s="115" t="str">
        <f t="shared" si="38"/>
        <v>overige vervoerskosten</v>
      </c>
      <c r="R98" s="110" t="str">
        <f>IF(AND(ISBLANK(#REF!),ISBLANK(#REF!)),"","x")</f>
        <v>x</v>
      </c>
      <c r="S98" t="s">
        <v>534</v>
      </c>
      <c r="T98" s="128" t="str">
        <f t="shared" si="44"/>
        <v>1008</v>
      </c>
      <c r="U98" t="s">
        <v>535</v>
      </c>
      <c r="V98" t="s">
        <v>536</v>
      </c>
      <c r="W98" s="9">
        <v>9901</v>
      </c>
      <c r="X98" t="str">
        <f t="shared" si="27"/>
        <v>T/V-vervoer-overige vervoerskosten</v>
      </c>
      <c r="Y98" s="112">
        <f t="shared" si="41"/>
        <v>34</v>
      </c>
      <c r="Z98" t="str">
        <f t="shared" si="42"/>
        <v>ALL*</v>
      </c>
      <c r="AA98" s="116" t="str">
        <f t="shared" si="49"/>
        <v>5Q10</v>
      </c>
      <c r="AB98" t="str">
        <f t="shared" si="46"/>
        <v>31.12.9999</v>
      </c>
      <c r="AC98" t="str">
        <f t="shared" si="47"/>
        <v>01.01.2012</v>
      </c>
      <c r="AD98" t="str">
        <f t="shared" si="48"/>
        <v>1008</v>
      </c>
      <c r="AE98" s="114" t="str">
        <f t="shared" si="39"/>
        <v>IKAP vergoeding fiets</v>
      </c>
    </row>
    <row r="99" spans="2:31" ht="12.75" customHeight="1">
      <c r="B99" s="193">
        <v>9</v>
      </c>
      <c r="C99" s="61" t="s">
        <v>688</v>
      </c>
      <c r="D99" s="61" t="s">
        <v>194</v>
      </c>
      <c r="E99" s="61"/>
      <c r="F99" s="61"/>
      <c r="G99" s="61"/>
      <c r="H99" s="194">
        <v>62</v>
      </c>
      <c r="I99" s="9"/>
      <c r="J99" s="95"/>
      <c r="L99" s="111">
        <f t="shared" si="35"/>
        <v>1</v>
      </c>
      <c r="M99" t="str">
        <f t="shared" si="40"/>
        <v>T/V</v>
      </c>
      <c r="N99" s="9">
        <f t="shared" si="36"/>
        <v>1</v>
      </c>
      <c r="O99" s="115" t="str">
        <f t="shared" si="43"/>
        <v>telecommunicatie</v>
      </c>
      <c r="P99" s="9">
        <f t="shared" si="37"/>
        <v>12</v>
      </c>
      <c r="Q99" s="115" t="str">
        <f t="shared" si="38"/>
        <v>computers</v>
      </c>
      <c r="R99" s="110" t="str">
        <f>IF(AND(ISBLANK(#REF!),ISBLANK(#REF!)),"","x")</f>
        <v>x</v>
      </c>
      <c r="S99" t="s">
        <v>534</v>
      </c>
      <c r="T99" t="str">
        <f t="shared" si="44"/>
        <v>1112</v>
      </c>
      <c r="U99" t="s">
        <v>535</v>
      </c>
      <c r="V99" t="s">
        <v>536</v>
      </c>
      <c r="W99" s="9">
        <v>9901</v>
      </c>
      <c r="X99" t="str">
        <f t="shared" si="27"/>
        <v>T/V-telecommunicatie-computers</v>
      </c>
      <c r="Y99" s="112">
        <f t="shared" si="41"/>
        <v>30</v>
      </c>
      <c r="Z99" t="str">
        <f t="shared" si="42"/>
        <v>ALL*</v>
      </c>
      <c r="AA99" s="116" t="str">
        <f t="shared" si="49"/>
        <v>5Q12</v>
      </c>
      <c r="AB99" t="str">
        <f t="shared" si="46"/>
        <v>31.12.9999</v>
      </c>
      <c r="AC99" t="str">
        <f t="shared" si="47"/>
        <v>01.01.2012</v>
      </c>
      <c r="AD99" t="str">
        <f t="shared" si="48"/>
        <v>1112</v>
      </c>
      <c r="AE99" s="114" t="str">
        <f t="shared" si="39"/>
        <v>IKAP verg.inr.telewerkp</v>
      </c>
    </row>
    <row r="100" spans="2:31" ht="12.75" customHeight="1">
      <c r="B100" s="193" t="s">
        <v>576</v>
      </c>
      <c r="C100" s="193" t="s">
        <v>576</v>
      </c>
      <c r="D100" s="61" t="s">
        <v>195</v>
      </c>
      <c r="E100" s="61"/>
      <c r="F100" s="61"/>
      <c r="G100" s="61"/>
      <c r="H100" s="194">
        <v>63</v>
      </c>
      <c r="I100" s="9"/>
      <c r="J100" s="95"/>
      <c r="L100" s="111">
        <f t="shared" si="35"/>
        <v>1</v>
      </c>
      <c r="M100" t="str">
        <f t="shared" si="40"/>
        <v>T/V</v>
      </c>
      <c r="N100" s="9">
        <f t="shared" si="36"/>
        <v>0</v>
      </c>
      <c r="O100" s="115" t="str">
        <f t="shared" si="43"/>
        <v>vervoer</v>
      </c>
      <c r="P100" s="9">
        <f t="shared" si="37"/>
        <v>8</v>
      </c>
      <c r="Q100" s="115" t="str">
        <f t="shared" si="38"/>
        <v>overige vervoerskosten</v>
      </c>
      <c r="R100" s="110" t="str">
        <f>IF(AND(ISBLANK(#REF!),ISBLANK(#REF!)),"","x")</f>
        <v>x</v>
      </c>
      <c r="S100" t="s">
        <v>534</v>
      </c>
      <c r="T100" s="128" t="str">
        <f t="shared" si="44"/>
        <v>1008</v>
      </c>
      <c r="U100" t="s">
        <v>535</v>
      </c>
      <c r="V100" t="s">
        <v>536</v>
      </c>
      <c r="W100" s="9">
        <v>9901</v>
      </c>
      <c r="X100" t="str">
        <f t="shared" si="27"/>
        <v>T/V-vervoer-overige vervoerskosten</v>
      </c>
      <c r="Y100" s="112">
        <f t="shared" si="41"/>
        <v>34</v>
      </c>
      <c r="Z100" t="str">
        <f t="shared" si="42"/>
        <v>ALL*</v>
      </c>
      <c r="AA100" s="116" t="str">
        <f t="shared" si="49"/>
        <v>5Q18</v>
      </c>
      <c r="AB100" t="str">
        <f t="shared" si="46"/>
        <v>31.12.9999</v>
      </c>
      <c r="AC100" t="str">
        <f t="shared" si="47"/>
        <v>01.01.2012</v>
      </c>
      <c r="AD100" t="str">
        <f t="shared" si="48"/>
        <v>1008</v>
      </c>
      <c r="AE100" s="114" t="str">
        <f t="shared" si="39"/>
        <v>IKAP vergoed.fietsverz.</v>
      </c>
    </row>
    <row r="101" spans="2:31" ht="12.75" customHeight="1">
      <c r="B101" s="193" t="s">
        <v>576</v>
      </c>
      <c r="C101" s="193" t="s">
        <v>576</v>
      </c>
      <c r="D101" s="61" t="s">
        <v>182</v>
      </c>
      <c r="E101" s="61"/>
      <c r="F101" s="61"/>
      <c r="G101" s="61"/>
      <c r="H101" s="194">
        <v>65</v>
      </c>
      <c r="I101" s="9"/>
      <c r="J101" s="95"/>
    </row>
    <row r="102" spans="2:31" ht="12.75" customHeight="1">
      <c r="B102" s="193" t="s">
        <v>576</v>
      </c>
      <c r="C102" s="193" t="s">
        <v>576</v>
      </c>
      <c r="D102" s="61" t="s">
        <v>183</v>
      </c>
      <c r="E102" s="61"/>
      <c r="F102" s="61"/>
      <c r="G102" s="61"/>
      <c r="H102" s="194">
        <v>70</v>
      </c>
      <c r="I102" s="9"/>
      <c r="J102" s="95"/>
    </row>
    <row r="103" spans="2:31" ht="12.75" customHeight="1">
      <c r="B103" s="193" t="s">
        <v>576</v>
      </c>
      <c r="C103" s="193" t="s">
        <v>576</v>
      </c>
      <c r="D103" s="61" t="s">
        <v>184</v>
      </c>
      <c r="E103" s="61"/>
      <c r="F103" s="61"/>
      <c r="G103" s="61"/>
      <c r="H103" s="194">
        <v>73</v>
      </c>
      <c r="I103" s="9"/>
      <c r="J103" s="95"/>
    </row>
    <row r="104" spans="2:31" ht="12.75" customHeight="1">
      <c r="B104" s="193" t="s">
        <v>576</v>
      </c>
      <c r="C104" s="193" t="s">
        <v>576</v>
      </c>
      <c r="D104" s="61" t="s">
        <v>185</v>
      </c>
      <c r="E104" s="61"/>
      <c r="F104" s="61"/>
      <c r="G104" s="61"/>
      <c r="H104" s="194">
        <v>75</v>
      </c>
      <c r="J104" s="95"/>
    </row>
    <row r="105" spans="2:31" ht="12.75" customHeight="1">
      <c r="B105" s="193" t="s">
        <v>576</v>
      </c>
      <c r="C105" s="193" t="s">
        <v>576</v>
      </c>
      <c r="D105" s="61" t="s">
        <v>186</v>
      </c>
      <c r="E105" s="61"/>
      <c r="F105" s="61"/>
      <c r="G105" s="61"/>
      <c r="H105" s="194">
        <v>77</v>
      </c>
      <c r="J105" s="95"/>
      <c r="L105" s="111"/>
    </row>
    <row r="106" spans="2:31" ht="12.75" customHeight="1">
      <c r="B106" s="111"/>
      <c r="J106" s="95"/>
    </row>
    <row r="107" spans="2:31" ht="12.75" customHeight="1">
      <c r="B107" s="111"/>
      <c r="J107" s="95"/>
    </row>
    <row r="108" spans="2:31" ht="12.75" customHeight="1">
      <c r="B108" s="111"/>
      <c r="J108" s="95"/>
    </row>
    <row r="109" spans="2:31" ht="12.75" customHeight="1">
      <c r="B109" s="185" t="s">
        <v>558</v>
      </c>
      <c r="C109" s="178" t="s">
        <v>557</v>
      </c>
      <c r="D109" s="178" t="s">
        <v>199</v>
      </c>
      <c r="E109" s="179"/>
      <c r="F109" s="180"/>
      <c r="G109" s="181"/>
      <c r="J109" s="95"/>
    </row>
    <row r="110" spans="2:31" ht="12.75" customHeight="1">
      <c r="B110" s="186">
        <v>0</v>
      </c>
      <c r="C110" s="182" t="s">
        <v>691</v>
      </c>
      <c r="D110" s="126" t="s">
        <v>417</v>
      </c>
      <c r="E110" s="182"/>
      <c r="F110" s="183"/>
      <c r="G110" s="184"/>
      <c r="J110" s="95"/>
    </row>
    <row r="111" spans="2:31" ht="12.75" customHeight="1">
      <c r="B111" s="186">
        <v>1</v>
      </c>
      <c r="C111" s="182" t="s">
        <v>560</v>
      </c>
      <c r="D111" s="126" t="s">
        <v>442</v>
      </c>
      <c r="E111" s="182"/>
      <c r="F111" s="183"/>
      <c r="G111" s="184"/>
      <c r="J111" s="95"/>
    </row>
    <row r="112" spans="2:31" ht="12.75" customHeight="1">
      <c r="B112" s="186">
        <v>2</v>
      </c>
      <c r="C112" s="182" t="s">
        <v>561</v>
      </c>
      <c r="D112" s="126" t="s">
        <v>451</v>
      </c>
      <c r="E112" s="182"/>
      <c r="F112" s="183"/>
      <c r="G112" s="184"/>
      <c r="J112" s="95"/>
    </row>
    <row r="113" spans="1:10" ht="12.75" customHeight="1">
      <c r="B113" s="186">
        <v>3</v>
      </c>
      <c r="C113" s="182" t="s">
        <v>562</v>
      </c>
      <c r="D113" s="126" t="s">
        <v>456</v>
      </c>
      <c r="E113" s="182"/>
      <c r="F113" s="183"/>
      <c r="G113" s="184"/>
      <c r="J113" s="95"/>
    </row>
    <row r="114" spans="1:10" ht="12.75" customHeight="1">
      <c r="B114" s="186">
        <v>4</v>
      </c>
      <c r="C114" s="182" t="s">
        <v>563</v>
      </c>
      <c r="D114" s="126" t="s">
        <v>465</v>
      </c>
      <c r="E114" s="182"/>
      <c r="F114" s="183"/>
      <c r="G114" s="184"/>
      <c r="J114" s="95"/>
    </row>
    <row r="115" spans="1:10" ht="12.75" customHeight="1">
      <c r="B115" s="186">
        <v>5</v>
      </c>
      <c r="C115" s="182" t="s">
        <v>564</v>
      </c>
      <c r="D115" s="126" t="s">
        <v>472</v>
      </c>
      <c r="E115" s="182"/>
      <c r="F115" s="183"/>
      <c r="G115" s="184"/>
      <c r="J115" s="95"/>
    </row>
    <row r="116" spans="1:10" ht="12.75" customHeight="1">
      <c r="B116" s="186">
        <v>6</v>
      </c>
      <c r="C116" s="182" t="s">
        <v>565</v>
      </c>
      <c r="D116" s="126" t="s">
        <v>479</v>
      </c>
      <c r="E116" s="182"/>
      <c r="F116" s="183"/>
      <c r="G116" s="184"/>
      <c r="J116" s="95"/>
    </row>
    <row r="117" spans="1:10" ht="12.75" customHeight="1">
      <c r="B117" s="186">
        <v>7</v>
      </c>
      <c r="C117" s="182" t="s">
        <v>566</v>
      </c>
      <c r="D117" s="126" t="s">
        <v>489</v>
      </c>
      <c r="E117" s="182"/>
      <c r="F117" s="183"/>
      <c r="G117" s="184"/>
      <c r="J117" s="95"/>
    </row>
    <row r="118" spans="1:10" ht="12.75" customHeight="1">
      <c r="B118" s="186">
        <v>8</v>
      </c>
      <c r="C118" s="182" t="s">
        <v>552</v>
      </c>
      <c r="D118" s="126" t="s">
        <v>492</v>
      </c>
      <c r="E118" s="182"/>
      <c r="F118" s="183"/>
      <c r="G118" s="184"/>
      <c r="J118" s="95"/>
    </row>
    <row r="119" spans="1:10" ht="12.75" customHeight="1">
      <c r="B119" s="186">
        <v>9</v>
      </c>
      <c r="C119" s="182" t="s">
        <v>567</v>
      </c>
      <c r="D119" s="126" t="s">
        <v>496</v>
      </c>
      <c r="E119" s="182"/>
      <c r="F119" s="183"/>
      <c r="G119" s="184"/>
      <c r="J119" s="95"/>
    </row>
    <row r="120" spans="1:10" ht="12.75" customHeight="1">
      <c r="B120" s="111"/>
      <c r="J120" s="95"/>
    </row>
    <row r="121" spans="1:10" ht="12.75" customHeight="1">
      <c r="B121" s="111"/>
      <c r="J121" s="95"/>
    </row>
    <row r="122" spans="1:10" ht="12.75" customHeight="1">
      <c r="B122" s="111"/>
      <c r="J122" s="95"/>
    </row>
    <row r="123" spans="1:10" ht="12.75" customHeight="1">
      <c r="B123" s="111"/>
      <c r="J123" s="95"/>
    </row>
    <row r="124" spans="1:10" ht="12.75" customHeight="1">
      <c r="B124" s="111"/>
      <c r="J124" s="95"/>
    </row>
    <row r="125" spans="1:10" ht="12.75" customHeight="1">
      <c r="B125" s="111"/>
      <c r="J125" s="95"/>
    </row>
    <row r="126" spans="1:10" ht="12.75" customHeight="1">
      <c r="B126" s="111"/>
      <c r="J126" s="95"/>
    </row>
    <row r="127" spans="1:10" ht="12.75" customHeight="1">
      <c r="J127" s="95"/>
    </row>
    <row r="128" spans="1:10" ht="12.75" customHeight="1">
      <c r="A128" s="217" t="s">
        <v>133</v>
      </c>
      <c r="B128" s="150" t="s">
        <v>134</v>
      </c>
      <c r="C128" s="168"/>
      <c r="D128" s="169"/>
      <c r="E128" s="170"/>
      <c r="F128" s="171"/>
      <c r="G128" s="171"/>
      <c r="H128" s="171"/>
      <c r="I128" s="172"/>
      <c r="J128" s="95"/>
    </row>
    <row r="129" spans="1:24" ht="12.75" customHeight="1">
      <c r="A129" s="276"/>
      <c r="B129" s="155" t="s">
        <v>135</v>
      </c>
      <c r="C129" s="188" t="s">
        <v>282</v>
      </c>
      <c r="D129" s="173" t="s">
        <v>136</v>
      </c>
      <c r="E129" s="187" t="s">
        <v>137</v>
      </c>
      <c r="F129" s="174"/>
      <c r="G129" s="174"/>
      <c r="H129" s="174"/>
      <c r="I129" s="175"/>
      <c r="J129" s="95"/>
    </row>
    <row r="130" spans="1:24" ht="25.5" customHeight="1">
      <c r="A130" s="166">
        <v>0</v>
      </c>
      <c r="B130" s="67" t="s">
        <v>417</v>
      </c>
      <c r="C130" s="67" t="s">
        <v>570</v>
      </c>
      <c r="D130" s="1"/>
      <c r="E130" s="176" t="s">
        <v>199</v>
      </c>
      <c r="F130" s="162"/>
      <c r="G130" s="162"/>
      <c r="H130" s="177"/>
      <c r="I130" s="162"/>
      <c r="J130" s="152"/>
    </row>
    <row r="131" spans="1:24" ht="25.5" customHeight="1">
      <c r="A131" s="4"/>
      <c r="B131" s="3">
        <v>1</v>
      </c>
      <c r="C131" s="3" t="s">
        <v>568</v>
      </c>
      <c r="D131" s="1"/>
      <c r="E131" s="162" t="s">
        <v>418</v>
      </c>
      <c r="F131" s="162"/>
      <c r="G131" s="162"/>
      <c r="H131" s="177"/>
      <c r="I131" s="162"/>
      <c r="J131" s="158"/>
    </row>
    <row r="132" spans="1:24">
      <c r="A132" s="4"/>
      <c r="B132" s="3">
        <v>2</v>
      </c>
      <c r="C132" s="3" t="s">
        <v>571</v>
      </c>
      <c r="D132" s="1"/>
      <c r="E132" s="162" t="s">
        <v>419</v>
      </c>
      <c r="F132" s="162"/>
      <c r="G132" s="162"/>
      <c r="H132" s="177"/>
      <c r="I132" s="162"/>
      <c r="J132" s="162"/>
    </row>
    <row r="133" spans="1:24">
      <c r="A133" s="4"/>
      <c r="B133" s="3">
        <v>3</v>
      </c>
      <c r="C133" s="3" t="s">
        <v>572</v>
      </c>
      <c r="D133" s="1"/>
      <c r="E133" s="162" t="s">
        <v>569</v>
      </c>
      <c r="F133" s="162"/>
      <c r="G133" s="162"/>
      <c r="H133" s="177"/>
      <c r="I133" s="162"/>
      <c r="J133" s="162"/>
    </row>
    <row r="134" spans="1:24">
      <c r="A134" s="4"/>
      <c r="B134" s="3">
        <v>4</v>
      </c>
      <c r="C134" s="3" t="s">
        <v>573</v>
      </c>
      <c r="D134" s="1"/>
      <c r="E134" s="162" t="s">
        <v>421</v>
      </c>
      <c r="F134" s="162"/>
      <c r="G134" s="162"/>
      <c r="H134" s="177"/>
      <c r="I134" s="162"/>
      <c r="J134" s="162"/>
    </row>
    <row r="135" spans="1:24">
      <c r="A135" s="4"/>
      <c r="B135" s="3">
        <v>5</v>
      </c>
      <c r="C135" s="3" t="s">
        <v>574</v>
      </c>
      <c r="D135" s="3"/>
      <c r="E135" s="162" t="s">
        <v>422</v>
      </c>
      <c r="F135" s="162"/>
      <c r="G135" s="162"/>
      <c r="H135" s="177"/>
      <c r="I135" s="162"/>
      <c r="J135" s="162"/>
      <c r="K135" s="152"/>
      <c r="L135" s="152"/>
      <c r="M135" s="152"/>
      <c r="N135" s="151"/>
      <c r="O135" s="152"/>
      <c r="P135" s="152"/>
      <c r="Q135" s="152"/>
      <c r="R135" s="152"/>
      <c r="S135" s="152"/>
      <c r="T135" s="152"/>
      <c r="U135" s="152"/>
      <c r="V135" s="152"/>
      <c r="W135" s="152"/>
      <c r="X135" s="153"/>
    </row>
    <row r="136" spans="1:24">
      <c r="A136" s="4"/>
      <c r="B136" s="3">
        <v>6</v>
      </c>
      <c r="C136" s="3" t="s">
        <v>690</v>
      </c>
      <c r="D136" s="189" t="s">
        <v>491</v>
      </c>
      <c r="E136" s="162" t="s">
        <v>423</v>
      </c>
      <c r="F136" s="162"/>
      <c r="G136" s="162"/>
      <c r="H136" s="177"/>
      <c r="I136" s="162"/>
      <c r="J136" s="162"/>
      <c r="K136" s="158"/>
      <c r="L136" s="158"/>
      <c r="M136" s="158"/>
      <c r="N136" s="157"/>
      <c r="O136" s="158"/>
      <c r="P136" s="158"/>
      <c r="Q136" s="158"/>
      <c r="R136" s="158"/>
      <c r="S136" s="158"/>
      <c r="T136" s="158"/>
      <c r="U136" s="158"/>
      <c r="V136" s="158"/>
      <c r="W136" s="158"/>
      <c r="X136" s="159"/>
    </row>
    <row r="137" spans="1:24">
      <c r="A137" s="4"/>
      <c r="B137" s="3">
        <v>7</v>
      </c>
      <c r="C137" s="3" t="s">
        <v>575</v>
      </c>
      <c r="D137" s="3"/>
      <c r="E137" s="162" t="s">
        <v>424</v>
      </c>
      <c r="F137" s="162"/>
      <c r="G137" s="162"/>
      <c r="H137" s="177"/>
      <c r="I137" s="162"/>
      <c r="J137" s="162"/>
      <c r="K137" s="162"/>
      <c r="L137" s="162"/>
      <c r="M137" s="162"/>
      <c r="N137" s="177"/>
      <c r="O137" s="162"/>
      <c r="P137" s="162"/>
      <c r="Q137" s="162"/>
      <c r="R137" s="162"/>
      <c r="S137" s="162"/>
      <c r="T137" s="162"/>
      <c r="U137" s="162"/>
      <c r="V137" s="162"/>
      <c r="W137" s="162"/>
      <c r="X137" s="163"/>
    </row>
    <row r="138" spans="1:24">
      <c r="A138" s="4"/>
      <c r="B138" s="3">
        <v>8</v>
      </c>
      <c r="C138" s="3" t="s">
        <v>686</v>
      </c>
      <c r="D138" s="189" t="s">
        <v>491</v>
      </c>
      <c r="E138" s="162" t="s">
        <v>441</v>
      </c>
      <c r="F138" s="162"/>
      <c r="G138" s="162"/>
      <c r="H138" s="177"/>
      <c r="I138" s="162"/>
      <c r="J138" s="162"/>
      <c r="K138" s="162"/>
      <c r="L138" s="162"/>
      <c r="M138" s="162"/>
      <c r="N138" s="177"/>
      <c r="O138" s="162"/>
      <c r="P138" s="162"/>
      <c r="Q138" s="162"/>
      <c r="R138" s="162"/>
      <c r="S138" s="162"/>
      <c r="T138" s="162"/>
      <c r="U138" s="162"/>
      <c r="V138" s="162"/>
      <c r="W138" s="162"/>
      <c r="X138" s="163"/>
    </row>
    <row r="139" spans="1:24">
      <c r="A139" s="161"/>
      <c r="B139" s="3"/>
      <c r="C139" s="3"/>
      <c r="D139" s="3"/>
      <c r="E139" s="162"/>
      <c r="F139" s="162"/>
      <c r="G139" s="162"/>
      <c r="H139" s="177"/>
      <c r="I139" s="162"/>
      <c r="J139" s="162"/>
      <c r="K139" s="162"/>
      <c r="L139" s="162"/>
      <c r="M139" s="162"/>
      <c r="N139" s="177"/>
      <c r="O139" s="162"/>
      <c r="P139" s="162"/>
      <c r="Q139" s="162"/>
      <c r="R139" s="162"/>
      <c r="S139" s="162"/>
      <c r="T139" s="162"/>
      <c r="U139" s="162"/>
      <c r="V139" s="162"/>
      <c r="W139" s="162"/>
      <c r="X139" s="163"/>
    </row>
    <row r="140" spans="1:24">
      <c r="A140" s="166">
        <v>1</v>
      </c>
      <c r="B140" s="67" t="s">
        <v>442</v>
      </c>
      <c r="C140" s="67"/>
      <c r="D140" s="3"/>
      <c r="E140" s="162"/>
      <c r="F140" s="162"/>
      <c r="G140" s="162"/>
      <c r="H140" s="177"/>
      <c r="I140" s="162"/>
      <c r="J140" s="162"/>
      <c r="K140" s="162"/>
      <c r="L140" s="162"/>
      <c r="M140" s="162"/>
      <c r="N140" s="177"/>
      <c r="O140" s="162"/>
      <c r="P140" s="162"/>
      <c r="Q140" s="162"/>
      <c r="R140" s="162"/>
      <c r="S140" s="162"/>
      <c r="T140" s="162"/>
      <c r="U140" s="162"/>
      <c r="V140" s="162"/>
      <c r="W140" s="162"/>
      <c r="X140" s="163"/>
    </row>
    <row r="141" spans="1:24">
      <c r="A141" s="4"/>
      <c r="B141" s="3">
        <v>9</v>
      </c>
      <c r="C141" s="3" t="s">
        <v>596</v>
      </c>
      <c r="D141" s="3"/>
      <c r="E141" s="162" t="s">
        <v>443</v>
      </c>
      <c r="F141" s="162"/>
      <c r="G141" s="162"/>
      <c r="H141" s="177"/>
      <c r="I141" s="162"/>
      <c r="J141" s="162"/>
      <c r="K141" s="162"/>
      <c r="L141" s="162"/>
      <c r="M141" s="162"/>
      <c r="N141" s="177"/>
      <c r="O141" s="162"/>
      <c r="P141" s="162"/>
      <c r="Q141" s="162"/>
      <c r="R141" s="162"/>
      <c r="S141" s="162"/>
      <c r="T141" s="162"/>
      <c r="U141" s="162"/>
      <c r="V141" s="162"/>
      <c r="W141" s="162"/>
      <c r="X141" s="163"/>
    </row>
    <row r="142" spans="1:24">
      <c r="A142" s="4"/>
      <c r="B142" s="3">
        <v>10</v>
      </c>
      <c r="C142" s="3" t="s">
        <v>684</v>
      </c>
      <c r="D142" s="189" t="s">
        <v>491</v>
      </c>
      <c r="E142" s="162" t="s">
        <v>444</v>
      </c>
      <c r="F142" s="162"/>
      <c r="G142" s="162"/>
      <c r="H142" s="176"/>
      <c r="I142" s="162"/>
      <c r="J142" s="162"/>
      <c r="K142" s="162"/>
      <c r="L142" s="162"/>
      <c r="M142" s="162"/>
      <c r="N142" s="177"/>
      <c r="O142" s="162"/>
      <c r="P142" s="162"/>
      <c r="Q142" s="162"/>
      <c r="R142" s="162"/>
      <c r="S142" s="162"/>
      <c r="T142" s="162"/>
      <c r="U142" s="162"/>
      <c r="V142" s="162"/>
      <c r="W142" s="162"/>
      <c r="X142" s="163"/>
    </row>
    <row r="143" spans="1:24">
      <c r="A143" s="4"/>
      <c r="B143" s="3">
        <v>11</v>
      </c>
      <c r="C143" s="3" t="s">
        <v>598</v>
      </c>
      <c r="D143" s="3"/>
      <c r="E143" s="162" t="s">
        <v>597</v>
      </c>
      <c r="F143" s="162"/>
      <c r="G143" s="162"/>
      <c r="H143" s="162"/>
      <c r="I143" s="162"/>
      <c r="J143" s="162"/>
      <c r="K143" s="162"/>
      <c r="L143" s="162"/>
      <c r="M143" s="162"/>
      <c r="N143" s="177"/>
      <c r="O143" s="162"/>
      <c r="P143" s="162"/>
      <c r="Q143" s="162"/>
      <c r="R143" s="162"/>
      <c r="S143" s="162"/>
      <c r="T143" s="162"/>
      <c r="U143" s="162"/>
      <c r="V143" s="162"/>
      <c r="W143" s="162"/>
      <c r="X143" s="163"/>
    </row>
    <row r="144" spans="1:24">
      <c r="A144" s="4"/>
      <c r="B144" s="3">
        <v>12</v>
      </c>
      <c r="C144" s="3" t="s">
        <v>685</v>
      </c>
      <c r="D144" s="189" t="s">
        <v>491</v>
      </c>
      <c r="E144" s="162" t="s">
        <v>446</v>
      </c>
      <c r="F144" s="162"/>
      <c r="G144" s="162"/>
      <c r="H144" s="162"/>
      <c r="I144" s="162"/>
      <c r="J144" s="162"/>
      <c r="K144" s="162"/>
      <c r="L144" s="162"/>
      <c r="M144" s="162"/>
      <c r="N144" s="177"/>
      <c r="O144" s="162"/>
      <c r="P144" s="162"/>
      <c r="Q144" s="162"/>
      <c r="R144" s="162"/>
      <c r="S144" s="162"/>
      <c r="T144" s="162"/>
      <c r="U144" s="162"/>
      <c r="V144" s="162"/>
      <c r="W144" s="162"/>
      <c r="X144" s="163"/>
    </row>
    <row r="145" spans="1:24">
      <c r="A145" s="4"/>
      <c r="B145" s="3">
        <v>13</v>
      </c>
      <c r="C145" s="3" t="s">
        <v>150</v>
      </c>
      <c r="D145" s="189" t="s">
        <v>491</v>
      </c>
      <c r="E145" s="162" t="s">
        <v>447</v>
      </c>
      <c r="F145" s="162"/>
      <c r="G145" s="162"/>
      <c r="H145" s="162"/>
      <c r="I145" s="162"/>
      <c r="J145" s="162"/>
      <c r="K145" s="162"/>
      <c r="L145" s="162"/>
      <c r="M145" s="162"/>
      <c r="N145" s="177"/>
      <c r="O145" s="162"/>
      <c r="P145" s="162"/>
      <c r="Q145" s="162"/>
      <c r="R145" s="162"/>
      <c r="S145" s="162"/>
      <c r="T145" s="162"/>
      <c r="U145" s="162"/>
      <c r="V145" s="162"/>
      <c r="W145" s="162"/>
      <c r="X145" s="163"/>
    </row>
    <row r="146" spans="1:24">
      <c r="A146" s="4"/>
      <c r="B146" s="3">
        <v>14</v>
      </c>
      <c r="C146" s="3" t="s">
        <v>546</v>
      </c>
      <c r="D146" s="189" t="s">
        <v>491</v>
      </c>
      <c r="E146" s="162" t="s">
        <v>448</v>
      </c>
      <c r="F146" s="162"/>
      <c r="G146" s="162"/>
      <c r="H146" s="162"/>
      <c r="I146" s="162"/>
      <c r="J146" s="162"/>
      <c r="K146" s="162"/>
      <c r="L146" s="162"/>
      <c r="M146" s="162"/>
      <c r="N146" s="177"/>
      <c r="O146" s="162"/>
      <c r="P146" s="162"/>
      <c r="Q146" s="162"/>
      <c r="R146" s="162"/>
      <c r="S146" s="162"/>
      <c r="T146" s="162"/>
      <c r="U146" s="162"/>
      <c r="V146" s="162"/>
      <c r="W146" s="162"/>
      <c r="X146" s="163"/>
    </row>
    <row r="147" spans="1:24">
      <c r="A147" s="4"/>
      <c r="B147" s="3">
        <v>15</v>
      </c>
      <c r="C147" s="3" t="s">
        <v>599</v>
      </c>
      <c r="D147" s="3"/>
      <c r="E147" s="162" t="s">
        <v>449</v>
      </c>
      <c r="F147" s="162"/>
      <c r="G147" s="162"/>
      <c r="H147" s="162"/>
      <c r="I147" s="162"/>
      <c r="J147" s="162"/>
      <c r="K147" s="162"/>
      <c r="L147" s="162"/>
      <c r="M147" s="162"/>
      <c r="N147" s="177"/>
      <c r="O147" s="162"/>
      <c r="P147" s="162"/>
      <c r="Q147" s="162"/>
      <c r="R147" s="162"/>
      <c r="S147" s="162"/>
      <c r="T147" s="162"/>
      <c r="U147" s="162"/>
      <c r="V147" s="162"/>
      <c r="W147" s="162"/>
      <c r="X147" s="163"/>
    </row>
    <row r="148" spans="1:24">
      <c r="A148" s="4"/>
      <c r="B148" s="3">
        <v>16</v>
      </c>
      <c r="C148" s="3" t="s">
        <v>590</v>
      </c>
      <c r="D148" s="189" t="s">
        <v>491</v>
      </c>
      <c r="E148" s="162" t="s">
        <v>450</v>
      </c>
      <c r="F148" s="162"/>
      <c r="G148" s="162"/>
      <c r="H148" s="162"/>
      <c r="I148" s="162"/>
      <c r="J148" s="162"/>
      <c r="K148" s="162"/>
      <c r="L148" s="162"/>
      <c r="M148" s="162"/>
      <c r="N148" s="177"/>
      <c r="O148" s="162"/>
      <c r="P148" s="162"/>
      <c r="Q148" s="162"/>
      <c r="R148" s="162"/>
      <c r="S148" s="162"/>
      <c r="T148" s="162"/>
      <c r="U148" s="162"/>
      <c r="V148" s="162"/>
      <c r="W148" s="162"/>
      <c r="X148" s="163"/>
    </row>
    <row r="149" spans="1:24">
      <c r="A149" s="161"/>
      <c r="B149" s="3"/>
      <c r="C149" s="3"/>
      <c r="D149" s="3"/>
      <c r="E149" s="162"/>
      <c r="F149" s="162"/>
      <c r="G149" s="162"/>
      <c r="H149" s="162"/>
      <c r="I149" s="162"/>
      <c r="J149" s="162"/>
      <c r="K149" s="162"/>
      <c r="L149" s="162"/>
      <c r="M149" s="162"/>
      <c r="N149" s="177"/>
      <c r="O149" s="162"/>
      <c r="P149" s="162"/>
      <c r="Q149" s="162"/>
      <c r="R149" s="162"/>
      <c r="S149" s="162"/>
      <c r="T149" s="162"/>
      <c r="U149" s="162"/>
      <c r="V149" s="162"/>
      <c r="W149" s="162"/>
      <c r="X149" s="163"/>
    </row>
    <row r="150" spans="1:24">
      <c r="A150" s="166">
        <v>2</v>
      </c>
      <c r="B150" s="67" t="s">
        <v>451</v>
      </c>
      <c r="C150" s="67"/>
      <c r="D150" s="3"/>
      <c r="E150" s="162"/>
      <c r="F150" s="162"/>
      <c r="G150" s="162"/>
      <c r="H150" s="162"/>
      <c r="I150" s="162"/>
      <c r="J150" s="162"/>
      <c r="K150" s="162"/>
      <c r="L150" s="162"/>
      <c r="M150" s="162"/>
      <c r="N150" s="177"/>
      <c r="O150" s="162"/>
      <c r="P150" s="162"/>
      <c r="Q150" s="162"/>
      <c r="R150" s="162"/>
      <c r="S150" s="162"/>
      <c r="T150" s="162"/>
      <c r="U150" s="162"/>
      <c r="V150" s="162"/>
      <c r="W150" s="162"/>
      <c r="X150" s="163"/>
    </row>
    <row r="151" spans="1:24">
      <c r="A151" s="4"/>
      <c r="B151" s="3">
        <v>17</v>
      </c>
      <c r="C151" s="3" t="s">
        <v>600</v>
      </c>
      <c r="D151" s="3"/>
      <c r="E151" s="162" t="s">
        <v>452</v>
      </c>
      <c r="F151" s="162"/>
      <c r="G151" s="162"/>
      <c r="H151" s="162"/>
      <c r="I151" s="162"/>
      <c r="J151" s="162"/>
      <c r="K151" s="162"/>
      <c r="L151" s="162"/>
      <c r="M151" s="162"/>
      <c r="N151" s="177"/>
      <c r="O151" s="162"/>
      <c r="P151" s="162"/>
      <c r="Q151" s="162"/>
      <c r="R151" s="162"/>
      <c r="S151" s="162"/>
      <c r="T151" s="162"/>
      <c r="U151" s="162"/>
      <c r="V151" s="162"/>
      <c r="W151" s="162"/>
      <c r="X151" s="163"/>
    </row>
    <row r="152" spans="1:24">
      <c r="A152" s="4"/>
      <c r="B152" s="3">
        <v>18</v>
      </c>
      <c r="C152" s="3" t="s">
        <v>601</v>
      </c>
      <c r="D152" s="3"/>
      <c r="E152" s="162" t="s">
        <v>453</v>
      </c>
      <c r="F152" s="162"/>
      <c r="G152" s="162"/>
      <c r="H152" s="176"/>
      <c r="I152" s="162"/>
      <c r="J152" s="162"/>
      <c r="K152" s="162"/>
      <c r="L152" s="162"/>
      <c r="M152" s="162"/>
      <c r="N152" s="177"/>
      <c r="O152" s="162"/>
      <c r="P152" s="162"/>
      <c r="Q152" s="162"/>
      <c r="R152" s="162"/>
      <c r="S152" s="162"/>
      <c r="T152" s="162"/>
      <c r="U152" s="162"/>
      <c r="V152" s="162"/>
      <c r="W152" s="162"/>
      <c r="X152" s="163"/>
    </row>
    <row r="153" spans="1:24">
      <c r="A153" s="4"/>
      <c r="B153" s="3">
        <v>19</v>
      </c>
      <c r="C153" s="3" t="s">
        <v>602</v>
      </c>
      <c r="D153" s="3"/>
      <c r="E153" s="162" t="s">
        <v>454</v>
      </c>
      <c r="F153" s="162"/>
      <c r="G153" s="162"/>
      <c r="H153" s="162"/>
      <c r="I153" s="162"/>
      <c r="J153" s="162"/>
      <c r="K153" s="162"/>
      <c r="L153" s="162"/>
      <c r="M153" s="162"/>
      <c r="N153" s="177"/>
      <c r="O153" s="162"/>
      <c r="P153" s="162"/>
      <c r="Q153" s="162"/>
      <c r="R153" s="162"/>
      <c r="S153" s="162"/>
      <c r="T153" s="162"/>
      <c r="U153" s="162"/>
      <c r="V153" s="162"/>
      <c r="W153" s="162"/>
      <c r="X153" s="163"/>
    </row>
    <row r="154" spans="1:24">
      <c r="A154" s="4"/>
      <c r="B154" s="3">
        <v>20</v>
      </c>
      <c r="C154" s="3" t="s">
        <v>683</v>
      </c>
      <c r="D154" s="189" t="s">
        <v>491</v>
      </c>
      <c r="E154" s="162" t="s">
        <v>455</v>
      </c>
      <c r="F154" s="162"/>
      <c r="G154" s="162"/>
      <c r="H154" s="162"/>
      <c r="I154" s="162"/>
      <c r="J154" s="162"/>
      <c r="K154" s="162"/>
      <c r="L154" s="162"/>
      <c r="M154" s="162"/>
      <c r="N154" s="177"/>
      <c r="O154" s="162"/>
      <c r="P154" s="162"/>
      <c r="Q154" s="162"/>
      <c r="R154" s="162"/>
      <c r="S154" s="162"/>
      <c r="T154" s="162"/>
      <c r="U154" s="162"/>
      <c r="V154" s="162"/>
      <c r="W154" s="162"/>
      <c r="X154" s="163"/>
    </row>
    <row r="155" spans="1:24">
      <c r="A155" s="161"/>
      <c r="B155" s="3"/>
      <c r="C155" s="3"/>
      <c r="D155" s="3"/>
      <c r="E155" s="162"/>
      <c r="F155" s="162"/>
      <c r="G155" s="162"/>
      <c r="H155" s="162"/>
      <c r="I155" s="162"/>
      <c r="J155" s="162"/>
      <c r="K155" s="162"/>
      <c r="L155" s="162"/>
      <c r="M155" s="162"/>
      <c r="N155" s="177"/>
      <c r="O155" s="162"/>
      <c r="P155" s="162"/>
      <c r="Q155" s="162"/>
      <c r="R155" s="162"/>
      <c r="S155" s="162"/>
      <c r="T155" s="162"/>
      <c r="U155" s="162"/>
      <c r="V155" s="162"/>
      <c r="W155" s="162"/>
      <c r="X155" s="163"/>
    </row>
    <row r="156" spans="1:24">
      <c r="A156" s="166">
        <v>3</v>
      </c>
      <c r="B156" s="67" t="s">
        <v>456</v>
      </c>
      <c r="C156" s="67"/>
      <c r="D156" s="3"/>
      <c r="E156" s="162"/>
      <c r="F156" s="162"/>
      <c r="G156" s="162"/>
      <c r="H156" s="162"/>
      <c r="I156" s="162"/>
      <c r="J156" s="162"/>
      <c r="K156" s="162"/>
      <c r="L156" s="162"/>
      <c r="M156" s="162"/>
      <c r="N156" s="177"/>
      <c r="O156" s="162"/>
      <c r="P156" s="162"/>
      <c r="Q156" s="162"/>
      <c r="R156" s="162"/>
      <c r="S156" s="162"/>
      <c r="T156" s="162"/>
      <c r="U156" s="162"/>
      <c r="V156" s="162"/>
      <c r="W156" s="162"/>
      <c r="X156" s="163"/>
    </row>
    <row r="157" spans="1:24">
      <c r="A157" s="4"/>
      <c r="B157" s="3">
        <v>21</v>
      </c>
      <c r="C157" s="3" t="s">
        <v>603</v>
      </c>
      <c r="D157" s="189" t="s">
        <v>491</v>
      </c>
      <c r="E157" s="162" t="s">
        <v>457</v>
      </c>
      <c r="F157" s="162"/>
      <c r="G157" s="162"/>
      <c r="H157" s="162"/>
      <c r="I157" s="162"/>
      <c r="J157" s="162"/>
      <c r="K157" s="162"/>
      <c r="L157" s="162"/>
      <c r="M157" s="162"/>
      <c r="N157" s="177"/>
      <c r="O157" s="162"/>
      <c r="P157" s="162"/>
      <c r="Q157" s="162"/>
      <c r="R157" s="162"/>
      <c r="S157" s="162"/>
      <c r="T157" s="162"/>
      <c r="U157" s="162"/>
      <c r="V157" s="162"/>
      <c r="W157" s="162"/>
      <c r="X157" s="163"/>
    </row>
    <row r="158" spans="1:24">
      <c r="A158" s="4"/>
      <c r="B158" s="3">
        <v>22</v>
      </c>
      <c r="C158" s="3" t="s">
        <v>604</v>
      </c>
      <c r="D158" s="3"/>
      <c r="E158" s="162" t="s">
        <v>458</v>
      </c>
      <c r="F158" s="162"/>
      <c r="G158" s="162"/>
      <c r="H158" s="162"/>
      <c r="I158" s="162"/>
      <c r="J158" s="162"/>
      <c r="K158" s="162"/>
      <c r="L158" s="162"/>
      <c r="M158" s="162"/>
      <c r="N158" s="177"/>
      <c r="O158" s="162"/>
      <c r="P158" s="162"/>
      <c r="Q158" s="162"/>
      <c r="R158" s="162"/>
      <c r="S158" s="162"/>
      <c r="T158" s="162"/>
      <c r="U158" s="162"/>
      <c r="V158" s="162"/>
      <c r="W158" s="162"/>
      <c r="X158" s="163"/>
    </row>
    <row r="159" spans="1:24">
      <c r="A159" s="4"/>
      <c r="B159" s="3">
        <v>23</v>
      </c>
      <c r="C159" s="3" t="s">
        <v>605</v>
      </c>
      <c r="D159" s="3"/>
      <c r="E159" s="162" t="s">
        <v>459</v>
      </c>
      <c r="F159" s="162"/>
      <c r="G159" s="162"/>
      <c r="H159" s="162"/>
      <c r="I159" s="162"/>
      <c r="J159" s="162"/>
      <c r="K159" s="162"/>
      <c r="L159" s="162"/>
      <c r="M159" s="162"/>
      <c r="N159" s="177"/>
      <c r="O159" s="162"/>
      <c r="P159" s="162"/>
      <c r="Q159" s="162"/>
      <c r="R159" s="162"/>
      <c r="S159" s="162"/>
      <c r="T159" s="162"/>
      <c r="U159" s="162"/>
      <c r="V159" s="162"/>
      <c r="W159" s="162"/>
      <c r="X159" s="163"/>
    </row>
    <row r="160" spans="1:24">
      <c r="A160" s="4"/>
      <c r="B160" s="3">
        <v>24</v>
      </c>
      <c r="C160" s="3" t="s">
        <v>606</v>
      </c>
      <c r="D160" s="189" t="s">
        <v>491</v>
      </c>
      <c r="E160" s="162" t="s">
        <v>460</v>
      </c>
      <c r="F160" s="162"/>
      <c r="G160" s="162"/>
      <c r="H160" s="162"/>
      <c r="I160" s="162"/>
      <c r="J160" s="162"/>
      <c r="K160" s="162"/>
      <c r="L160" s="162"/>
      <c r="M160" s="162"/>
      <c r="N160" s="177"/>
      <c r="O160" s="162"/>
      <c r="P160" s="162"/>
      <c r="Q160" s="162"/>
      <c r="R160" s="162"/>
      <c r="S160" s="162"/>
      <c r="T160" s="162"/>
      <c r="U160" s="162"/>
      <c r="V160" s="162"/>
      <c r="W160" s="162"/>
      <c r="X160" s="163"/>
    </row>
    <row r="161" spans="1:24">
      <c r="A161" s="4"/>
      <c r="B161" s="3">
        <v>25</v>
      </c>
      <c r="C161" s="3" t="s">
        <v>607</v>
      </c>
      <c r="D161" s="3"/>
      <c r="E161" s="162" t="s">
        <v>461</v>
      </c>
      <c r="F161" s="162"/>
      <c r="G161" s="162"/>
      <c r="H161" s="162"/>
      <c r="I161" s="162"/>
      <c r="J161" s="162"/>
      <c r="K161" s="162"/>
      <c r="L161" s="162"/>
      <c r="M161" s="162"/>
      <c r="N161" s="177"/>
      <c r="O161" s="162"/>
      <c r="P161" s="162"/>
      <c r="Q161" s="162"/>
      <c r="R161" s="162"/>
      <c r="S161" s="162"/>
      <c r="T161" s="162"/>
      <c r="U161" s="162"/>
      <c r="V161" s="162"/>
      <c r="W161" s="162"/>
      <c r="X161" s="163"/>
    </row>
    <row r="162" spans="1:24">
      <c r="A162" s="4"/>
      <c r="B162" s="3">
        <v>26</v>
      </c>
      <c r="C162" s="3" t="s">
        <v>595</v>
      </c>
      <c r="D162" s="3"/>
      <c r="E162" s="162" t="s">
        <v>462</v>
      </c>
      <c r="F162" s="162"/>
      <c r="G162" s="162"/>
      <c r="H162" s="162"/>
      <c r="I162" s="162"/>
      <c r="J162" s="162"/>
      <c r="K162" s="162"/>
      <c r="L162" s="162"/>
      <c r="M162" s="162"/>
      <c r="N162" s="177"/>
      <c r="O162" s="162"/>
      <c r="P162" s="162"/>
      <c r="Q162" s="162"/>
      <c r="R162" s="162"/>
      <c r="S162" s="162"/>
      <c r="T162" s="162"/>
      <c r="U162" s="162"/>
      <c r="V162" s="162"/>
      <c r="W162" s="162"/>
      <c r="X162" s="163"/>
    </row>
    <row r="163" spans="1:24">
      <c r="A163" s="4"/>
      <c r="B163" s="3">
        <v>27</v>
      </c>
      <c r="C163" s="3" t="s">
        <v>594</v>
      </c>
      <c r="D163" s="3"/>
      <c r="E163" s="162" t="s">
        <v>593</v>
      </c>
      <c r="F163" s="162"/>
      <c r="G163" s="162"/>
      <c r="H163" s="162"/>
      <c r="I163" s="162"/>
      <c r="J163" s="162"/>
      <c r="K163" s="162"/>
      <c r="L163" s="162"/>
      <c r="M163" s="162"/>
      <c r="N163" s="177"/>
      <c r="O163" s="162"/>
      <c r="P163" s="162"/>
      <c r="Q163" s="162"/>
      <c r="R163" s="162"/>
      <c r="S163" s="162"/>
      <c r="T163" s="162"/>
      <c r="U163" s="162"/>
      <c r="V163" s="162"/>
      <c r="W163" s="162"/>
      <c r="X163" s="163"/>
    </row>
    <row r="164" spans="1:24">
      <c r="A164" s="4"/>
      <c r="B164" s="3">
        <v>28</v>
      </c>
      <c r="C164" s="3" t="s">
        <v>567</v>
      </c>
      <c r="D164" s="189" t="s">
        <v>491</v>
      </c>
      <c r="E164" s="162" t="s">
        <v>464</v>
      </c>
      <c r="F164" s="162"/>
      <c r="G164" s="162"/>
      <c r="H164" s="162"/>
      <c r="I164" s="162"/>
      <c r="J164" s="162"/>
      <c r="K164" s="162"/>
      <c r="L164" s="162"/>
      <c r="M164" s="162"/>
      <c r="N164" s="177"/>
      <c r="O164" s="162"/>
      <c r="P164" s="162"/>
      <c r="Q164" s="162"/>
      <c r="R164" s="162"/>
      <c r="S164" s="162"/>
      <c r="T164" s="162"/>
      <c r="U164" s="162"/>
      <c r="V164" s="162"/>
      <c r="W164" s="162"/>
      <c r="X164" s="163"/>
    </row>
    <row r="165" spans="1:24">
      <c r="A165" s="161"/>
      <c r="B165" s="3"/>
      <c r="C165" s="3"/>
      <c r="D165" s="3"/>
      <c r="E165" s="162"/>
      <c r="F165" s="162"/>
      <c r="G165" s="162"/>
      <c r="H165" s="162"/>
      <c r="I165" s="162"/>
      <c r="J165" s="162"/>
      <c r="K165" s="162"/>
      <c r="L165" s="162"/>
      <c r="M165" s="162"/>
      <c r="N165" s="177"/>
      <c r="O165" s="162"/>
      <c r="P165" s="162"/>
      <c r="Q165" s="162"/>
      <c r="R165" s="162"/>
      <c r="S165" s="162"/>
      <c r="T165" s="162"/>
      <c r="U165" s="162"/>
      <c r="V165" s="162"/>
      <c r="W165" s="162"/>
      <c r="X165" s="163"/>
    </row>
    <row r="166" spans="1:24">
      <c r="A166" s="166">
        <v>4</v>
      </c>
      <c r="B166" s="67" t="s">
        <v>465</v>
      </c>
      <c r="C166" s="67"/>
      <c r="D166" s="3"/>
      <c r="E166" s="162"/>
      <c r="F166" s="162"/>
      <c r="G166" s="162"/>
      <c r="H166" s="162"/>
      <c r="I166" s="162"/>
      <c r="J166" s="162"/>
      <c r="K166" s="162"/>
      <c r="L166" s="162"/>
      <c r="M166" s="162"/>
      <c r="N166" s="177"/>
      <c r="O166" s="162"/>
      <c r="P166" s="162"/>
      <c r="Q166" s="162"/>
      <c r="R166" s="162"/>
      <c r="S166" s="162"/>
      <c r="T166" s="162"/>
      <c r="U166" s="162"/>
      <c r="V166" s="162"/>
      <c r="W166" s="162"/>
      <c r="X166" s="163"/>
    </row>
    <row r="167" spans="1:24">
      <c r="A167" s="4"/>
      <c r="B167" s="3">
        <v>29</v>
      </c>
      <c r="C167" s="3" t="s">
        <v>592</v>
      </c>
      <c r="D167" s="3"/>
      <c r="E167" s="162" t="s">
        <v>466</v>
      </c>
      <c r="F167" s="162"/>
      <c r="G167" s="162"/>
      <c r="H167" s="162"/>
      <c r="I167" s="162"/>
      <c r="J167" s="162"/>
      <c r="K167" s="162"/>
      <c r="L167" s="162"/>
      <c r="M167" s="162"/>
      <c r="N167" s="177"/>
      <c r="O167" s="162"/>
      <c r="P167" s="162"/>
      <c r="Q167" s="162"/>
      <c r="R167" s="162"/>
      <c r="S167" s="162"/>
      <c r="T167" s="162"/>
      <c r="U167" s="162"/>
      <c r="V167" s="162"/>
      <c r="W167" s="162"/>
      <c r="X167" s="163"/>
    </row>
    <row r="168" spans="1:24">
      <c r="A168" s="4"/>
      <c r="B168" s="3">
        <v>30</v>
      </c>
      <c r="C168" s="3" t="s">
        <v>547</v>
      </c>
      <c r="D168" s="189" t="s">
        <v>491</v>
      </c>
      <c r="E168" s="162" t="s">
        <v>467</v>
      </c>
      <c r="F168" s="162"/>
      <c r="G168" s="162"/>
      <c r="H168" s="162"/>
      <c r="I168" s="162"/>
      <c r="J168" s="162"/>
      <c r="K168" s="162"/>
      <c r="L168" s="162"/>
      <c r="M168" s="162"/>
      <c r="N168" s="177"/>
      <c r="O168" s="162"/>
      <c r="P168" s="162"/>
      <c r="Q168" s="162"/>
      <c r="R168" s="162"/>
      <c r="S168" s="162"/>
      <c r="T168" s="162"/>
      <c r="U168" s="162"/>
      <c r="V168" s="162"/>
      <c r="W168" s="162"/>
      <c r="X168" s="163"/>
    </row>
    <row r="169" spans="1:24">
      <c r="A169" s="4"/>
      <c r="B169" s="3">
        <v>31</v>
      </c>
      <c r="C169" s="3" t="s">
        <v>548</v>
      </c>
      <c r="D169" s="3"/>
      <c r="E169" s="162" t="s">
        <v>468</v>
      </c>
      <c r="F169" s="162"/>
      <c r="G169" s="162"/>
      <c r="H169" s="162"/>
      <c r="I169" s="162"/>
      <c r="J169" s="162"/>
      <c r="K169" s="162"/>
      <c r="L169" s="162"/>
      <c r="M169" s="162"/>
      <c r="N169" s="177"/>
      <c r="O169" s="162"/>
      <c r="P169" s="162"/>
      <c r="Q169" s="162"/>
      <c r="R169" s="162"/>
      <c r="S169" s="162"/>
      <c r="T169" s="162"/>
      <c r="U169" s="162"/>
      <c r="V169" s="162"/>
      <c r="W169" s="162"/>
      <c r="X169" s="163"/>
    </row>
    <row r="170" spans="1:24">
      <c r="A170" s="4"/>
      <c r="B170" s="3">
        <v>32</v>
      </c>
      <c r="C170" s="3" t="s">
        <v>549</v>
      </c>
      <c r="D170" s="189" t="s">
        <v>491</v>
      </c>
      <c r="E170" s="162" t="s">
        <v>469</v>
      </c>
      <c r="F170" s="162"/>
      <c r="G170" s="162"/>
      <c r="H170" s="162"/>
      <c r="I170" s="162"/>
      <c r="J170" s="162"/>
      <c r="K170" s="162"/>
      <c r="L170" s="162"/>
      <c r="M170" s="162"/>
      <c r="N170" s="177"/>
      <c r="O170" s="162"/>
      <c r="P170" s="162"/>
      <c r="Q170" s="162"/>
      <c r="R170" s="162"/>
      <c r="S170" s="162"/>
      <c r="T170" s="162"/>
      <c r="U170" s="162"/>
      <c r="V170" s="162"/>
      <c r="W170" s="162"/>
      <c r="X170" s="163"/>
    </row>
    <row r="171" spans="1:24">
      <c r="A171" s="4"/>
      <c r="B171" s="3">
        <v>33</v>
      </c>
      <c r="C171" s="3" t="s">
        <v>608</v>
      </c>
      <c r="D171" s="189" t="s">
        <v>491</v>
      </c>
      <c r="E171" s="162" t="s">
        <v>470</v>
      </c>
      <c r="F171" s="162"/>
      <c r="G171" s="162"/>
      <c r="H171" s="162"/>
      <c r="I171" s="162"/>
      <c r="J171" s="162"/>
      <c r="K171" s="162"/>
      <c r="L171" s="162"/>
      <c r="M171" s="162"/>
      <c r="N171" s="177"/>
      <c r="O171" s="162"/>
      <c r="P171" s="162"/>
      <c r="Q171" s="162"/>
      <c r="R171" s="162"/>
      <c r="S171" s="162"/>
      <c r="T171" s="162"/>
      <c r="U171" s="162"/>
      <c r="V171" s="162"/>
      <c r="W171" s="162"/>
      <c r="X171" s="163"/>
    </row>
    <row r="172" spans="1:24">
      <c r="A172" s="4"/>
      <c r="B172" s="3">
        <v>34</v>
      </c>
      <c r="C172" s="3" t="s">
        <v>682</v>
      </c>
      <c r="D172" s="189" t="s">
        <v>491</v>
      </c>
      <c r="E172" s="162" t="s">
        <v>471</v>
      </c>
      <c r="F172" s="162"/>
      <c r="G172" s="162"/>
      <c r="H172" s="162"/>
      <c r="I172" s="162"/>
      <c r="J172" s="162"/>
      <c r="K172" s="162"/>
      <c r="L172" s="162"/>
      <c r="M172" s="162"/>
      <c r="N172" s="177"/>
      <c r="O172" s="162"/>
      <c r="P172" s="162"/>
      <c r="Q172" s="162"/>
      <c r="R172" s="162"/>
      <c r="S172" s="162"/>
      <c r="T172" s="162"/>
      <c r="U172" s="162"/>
      <c r="V172" s="162"/>
      <c r="W172" s="162"/>
      <c r="X172" s="163"/>
    </row>
    <row r="173" spans="1:24">
      <c r="A173" s="161"/>
      <c r="B173" s="3"/>
      <c r="C173" s="3"/>
      <c r="D173" s="3"/>
      <c r="E173" s="162"/>
      <c r="F173" s="162"/>
      <c r="G173" s="162"/>
      <c r="H173" s="162"/>
      <c r="I173" s="162"/>
      <c r="J173" s="162"/>
      <c r="K173" s="162"/>
      <c r="L173" s="162"/>
      <c r="M173" s="162"/>
      <c r="N173" s="177"/>
      <c r="O173" s="162"/>
      <c r="P173" s="162"/>
      <c r="Q173" s="162"/>
      <c r="R173" s="162"/>
      <c r="S173" s="162"/>
      <c r="T173" s="162"/>
      <c r="U173" s="162"/>
      <c r="V173" s="162"/>
      <c r="W173" s="162"/>
      <c r="X173" s="163"/>
    </row>
    <row r="174" spans="1:24">
      <c r="A174" s="166">
        <v>5</v>
      </c>
      <c r="B174" s="67" t="s">
        <v>472</v>
      </c>
      <c r="C174" s="67"/>
      <c r="D174" s="3"/>
      <c r="E174" s="162"/>
      <c r="F174" s="162"/>
      <c r="G174" s="162"/>
      <c r="H174" s="162"/>
      <c r="I174" s="162"/>
      <c r="J174" s="162"/>
      <c r="K174" s="162"/>
      <c r="L174" s="162"/>
      <c r="M174" s="162"/>
      <c r="N174" s="177"/>
      <c r="O174" s="162"/>
      <c r="P174" s="162"/>
      <c r="Q174" s="162"/>
      <c r="R174" s="162"/>
      <c r="S174" s="162"/>
      <c r="T174" s="162"/>
      <c r="U174" s="162"/>
      <c r="V174" s="162"/>
      <c r="W174" s="162"/>
      <c r="X174" s="163"/>
    </row>
    <row r="175" spans="1:24">
      <c r="A175" s="4"/>
      <c r="B175" s="3">
        <v>35</v>
      </c>
      <c r="C175" s="3" t="s">
        <v>681</v>
      </c>
      <c r="D175" s="189" t="s">
        <v>491</v>
      </c>
      <c r="E175" s="162" t="s">
        <v>473</v>
      </c>
      <c r="F175" s="162"/>
      <c r="G175" s="162"/>
      <c r="H175" s="162"/>
      <c r="I175" s="162"/>
      <c r="J175" s="162"/>
      <c r="K175" s="162"/>
      <c r="L175" s="162"/>
      <c r="M175" s="162"/>
      <c r="N175" s="177"/>
      <c r="O175" s="162"/>
      <c r="P175" s="162"/>
      <c r="Q175" s="162"/>
      <c r="R175" s="162"/>
      <c r="S175" s="162"/>
      <c r="T175" s="162"/>
      <c r="U175" s="162"/>
      <c r="V175" s="162"/>
      <c r="W175" s="162"/>
      <c r="X175" s="163"/>
    </row>
    <row r="176" spans="1:24">
      <c r="A176" s="4"/>
      <c r="B176" s="3">
        <v>36</v>
      </c>
      <c r="C176" s="3" t="s">
        <v>609</v>
      </c>
      <c r="D176" s="3"/>
      <c r="E176" s="162" t="s">
        <v>474</v>
      </c>
      <c r="F176" s="162"/>
      <c r="G176" s="162"/>
      <c r="H176" s="162"/>
      <c r="I176" s="162"/>
      <c r="J176" s="162"/>
      <c r="K176" s="162"/>
      <c r="L176" s="162"/>
      <c r="M176" s="162"/>
      <c r="N176" s="177"/>
      <c r="O176" s="162"/>
      <c r="P176" s="162"/>
      <c r="Q176" s="162"/>
      <c r="R176" s="162"/>
      <c r="S176" s="162"/>
      <c r="T176" s="162"/>
      <c r="U176" s="162"/>
      <c r="V176" s="162"/>
      <c r="W176" s="162"/>
      <c r="X176" s="163"/>
    </row>
    <row r="177" spans="1:24">
      <c r="A177" s="4"/>
      <c r="B177" s="3">
        <v>37</v>
      </c>
      <c r="C177" s="3" t="s">
        <v>610</v>
      </c>
      <c r="D177" s="3"/>
      <c r="E177" s="162" t="s">
        <v>475</v>
      </c>
      <c r="F177" s="162"/>
      <c r="G177" s="162"/>
      <c r="H177" s="162"/>
      <c r="I177" s="162"/>
      <c r="J177" s="162"/>
      <c r="K177" s="162"/>
      <c r="L177" s="162"/>
      <c r="M177" s="162"/>
      <c r="N177" s="177"/>
      <c r="O177" s="162"/>
      <c r="P177" s="162"/>
      <c r="Q177" s="162"/>
      <c r="R177" s="162"/>
      <c r="S177" s="162"/>
      <c r="T177" s="162"/>
      <c r="U177" s="162"/>
      <c r="V177" s="162"/>
      <c r="W177" s="162"/>
      <c r="X177" s="163"/>
    </row>
    <row r="178" spans="1:24">
      <c r="A178" s="4"/>
      <c r="B178" s="3">
        <v>38</v>
      </c>
      <c r="C178" s="3" t="s">
        <v>612</v>
      </c>
      <c r="D178" s="3"/>
      <c r="E178" s="162" t="s">
        <v>611</v>
      </c>
      <c r="F178" s="162"/>
      <c r="G178" s="162"/>
      <c r="H178" s="162"/>
      <c r="I178" s="162"/>
      <c r="J178" s="162"/>
      <c r="K178" s="162"/>
      <c r="L178" s="162"/>
      <c r="M178" s="162"/>
      <c r="N178" s="177"/>
      <c r="O178" s="162"/>
      <c r="P178" s="162"/>
      <c r="Q178" s="162"/>
      <c r="R178" s="162"/>
      <c r="S178" s="162"/>
      <c r="T178" s="162"/>
      <c r="U178" s="162"/>
      <c r="V178" s="162"/>
      <c r="W178" s="162"/>
      <c r="X178" s="163"/>
    </row>
    <row r="179" spans="1:24">
      <c r="A179" s="4"/>
      <c r="B179" s="3">
        <v>39</v>
      </c>
      <c r="C179" s="3" t="s">
        <v>613</v>
      </c>
      <c r="D179" s="3"/>
      <c r="E179" s="162" t="s">
        <v>477</v>
      </c>
      <c r="F179" s="162"/>
      <c r="G179" s="162"/>
      <c r="H179" s="162"/>
      <c r="I179" s="162"/>
      <c r="J179" s="162"/>
      <c r="K179" s="162"/>
      <c r="L179" s="162"/>
      <c r="M179" s="162"/>
      <c r="N179" s="177"/>
      <c r="O179" s="162"/>
      <c r="P179" s="162"/>
      <c r="Q179" s="162"/>
      <c r="R179" s="162"/>
      <c r="S179" s="162"/>
      <c r="T179" s="162"/>
      <c r="U179" s="162"/>
      <c r="V179" s="162"/>
      <c r="W179" s="162"/>
      <c r="X179" s="163"/>
    </row>
    <row r="180" spans="1:24">
      <c r="A180" s="4"/>
      <c r="B180" s="3">
        <v>40</v>
      </c>
      <c r="C180" s="3" t="s">
        <v>680</v>
      </c>
      <c r="D180" s="189" t="s">
        <v>491</v>
      </c>
      <c r="E180" s="162" t="s">
        <v>478</v>
      </c>
      <c r="F180" s="162"/>
      <c r="G180" s="162"/>
      <c r="H180" s="162"/>
      <c r="I180" s="162"/>
      <c r="J180" s="162"/>
      <c r="K180" s="162"/>
      <c r="L180" s="162"/>
      <c r="M180" s="162"/>
      <c r="N180" s="177"/>
      <c r="O180" s="162"/>
      <c r="P180" s="162"/>
      <c r="Q180" s="162"/>
      <c r="R180" s="162"/>
      <c r="S180" s="162"/>
      <c r="T180" s="162"/>
      <c r="U180" s="162"/>
      <c r="V180" s="162"/>
      <c r="W180" s="162"/>
      <c r="X180" s="163"/>
    </row>
    <row r="181" spans="1:24">
      <c r="A181" s="161"/>
      <c r="B181" s="3"/>
      <c r="C181" s="3"/>
      <c r="D181" s="3"/>
      <c r="E181" s="162"/>
      <c r="F181" s="162"/>
      <c r="G181" s="162"/>
      <c r="H181" s="162"/>
      <c r="I181" s="162"/>
      <c r="J181" s="162"/>
      <c r="K181" s="162"/>
      <c r="L181" s="162"/>
      <c r="M181" s="162"/>
      <c r="N181" s="177"/>
      <c r="O181" s="162"/>
      <c r="P181" s="162"/>
      <c r="Q181" s="162"/>
      <c r="R181" s="162"/>
      <c r="S181" s="162"/>
      <c r="T181" s="162"/>
      <c r="U181" s="162"/>
      <c r="V181" s="162"/>
      <c r="W181" s="162"/>
      <c r="X181" s="163"/>
    </row>
    <row r="182" spans="1:24">
      <c r="A182" s="166">
        <v>6</v>
      </c>
      <c r="B182" s="67" t="s">
        <v>479</v>
      </c>
      <c r="C182" s="67"/>
      <c r="D182" s="3"/>
      <c r="E182" s="162"/>
      <c r="F182" s="162"/>
      <c r="G182" s="162"/>
      <c r="H182" s="162"/>
      <c r="I182" s="162"/>
      <c r="J182" s="162"/>
      <c r="K182" s="162"/>
      <c r="L182" s="162"/>
      <c r="M182" s="162"/>
      <c r="N182" s="177"/>
      <c r="O182" s="162"/>
      <c r="P182" s="162"/>
      <c r="Q182" s="162"/>
      <c r="R182" s="162"/>
      <c r="S182" s="162"/>
      <c r="T182" s="162"/>
      <c r="U182" s="162"/>
      <c r="V182" s="162"/>
      <c r="W182" s="162"/>
      <c r="X182" s="163"/>
    </row>
    <row r="183" spans="1:24">
      <c r="A183" s="4"/>
      <c r="B183" s="3">
        <v>41</v>
      </c>
      <c r="C183" s="3" t="s">
        <v>614</v>
      </c>
      <c r="D183" s="189" t="s">
        <v>491</v>
      </c>
      <c r="E183" s="162" t="s">
        <v>480</v>
      </c>
      <c r="F183" s="162"/>
      <c r="G183" s="162"/>
      <c r="H183" s="162"/>
      <c r="I183" s="162"/>
      <c r="J183" s="162"/>
      <c r="K183" s="162"/>
      <c r="L183" s="162"/>
      <c r="M183" s="162"/>
      <c r="N183" s="177"/>
      <c r="O183" s="162"/>
      <c r="P183" s="162"/>
      <c r="Q183" s="162"/>
      <c r="R183" s="162"/>
      <c r="S183" s="162"/>
      <c r="T183" s="162"/>
      <c r="U183" s="162"/>
      <c r="V183" s="162"/>
      <c r="W183" s="162"/>
      <c r="X183" s="163"/>
    </row>
    <row r="184" spans="1:24">
      <c r="A184" s="4"/>
      <c r="B184" s="3">
        <v>42</v>
      </c>
      <c r="C184" s="3" t="s">
        <v>615</v>
      </c>
      <c r="D184" s="3"/>
      <c r="E184" s="162" t="s">
        <v>481</v>
      </c>
      <c r="F184" s="162"/>
      <c r="G184" s="162"/>
      <c r="H184" s="162"/>
      <c r="I184" s="162"/>
      <c r="J184" s="162"/>
      <c r="K184" s="162"/>
      <c r="L184" s="162"/>
      <c r="M184" s="162"/>
      <c r="N184" s="177"/>
      <c r="O184" s="162"/>
      <c r="P184" s="162"/>
      <c r="Q184" s="162"/>
      <c r="R184" s="162"/>
      <c r="S184" s="162"/>
      <c r="T184" s="162"/>
      <c r="U184" s="162"/>
      <c r="V184" s="162"/>
      <c r="W184" s="162"/>
      <c r="X184" s="163"/>
    </row>
    <row r="185" spans="1:24">
      <c r="A185" s="4"/>
      <c r="B185" s="3">
        <v>43</v>
      </c>
      <c r="C185" s="3" t="s">
        <v>616</v>
      </c>
      <c r="D185" s="189" t="s">
        <v>491</v>
      </c>
      <c r="E185" s="162" t="s">
        <v>482</v>
      </c>
      <c r="F185" s="162"/>
      <c r="G185" s="162"/>
      <c r="H185" s="162"/>
      <c r="I185" s="162"/>
      <c r="J185" s="162"/>
      <c r="K185" s="162"/>
      <c r="L185" s="162"/>
      <c r="M185" s="162"/>
      <c r="N185" s="177"/>
      <c r="O185" s="162"/>
      <c r="P185" s="162"/>
      <c r="Q185" s="162"/>
      <c r="R185" s="162"/>
      <c r="S185" s="162"/>
      <c r="T185" s="162"/>
      <c r="U185" s="162"/>
      <c r="V185" s="162"/>
      <c r="W185" s="162"/>
      <c r="X185" s="163"/>
    </row>
    <row r="186" spans="1:24">
      <c r="A186" s="4"/>
      <c r="B186" s="3">
        <v>44</v>
      </c>
      <c r="C186" s="3" t="s">
        <v>425</v>
      </c>
      <c r="D186" s="189" t="s">
        <v>491</v>
      </c>
      <c r="E186" s="162" t="s">
        <v>483</v>
      </c>
      <c r="F186" s="162"/>
      <c r="G186" s="162"/>
      <c r="H186" s="162"/>
      <c r="I186" s="162"/>
      <c r="J186" s="162"/>
      <c r="K186" s="162"/>
      <c r="L186" s="162"/>
      <c r="M186" s="162"/>
      <c r="N186" s="177"/>
      <c r="O186" s="162"/>
      <c r="P186" s="162"/>
      <c r="Q186" s="162"/>
      <c r="R186" s="162"/>
      <c r="S186" s="162"/>
      <c r="T186" s="162"/>
      <c r="U186" s="162"/>
      <c r="V186" s="162"/>
      <c r="W186" s="162"/>
      <c r="X186" s="163"/>
    </row>
    <row r="187" spans="1:24">
      <c r="A187" s="4"/>
      <c r="B187" s="3">
        <v>45</v>
      </c>
      <c r="C187" s="3" t="s">
        <v>550</v>
      </c>
      <c r="D187" s="189" t="s">
        <v>491</v>
      </c>
      <c r="E187" s="162" t="s">
        <v>484</v>
      </c>
      <c r="F187" s="162"/>
      <c r="G187" s="162"/>
      <c r="H187" s="162"/>
      <c r="I187" s="162"/>
      <c r="J187" s="162"/>
      <c r="K187" s="162"/>
      <c r="L187" s="162"/>
      <c r="M187" s="162"/>
      <c r="N187" s="177"/>
      <c r="O187" s="162"/>
      <c r="P187" s="162"/>
      <c r="Q187" s="162"/>
      <c r="R187" s="162"/>
      <c r="S187" s="162"/>
      <c r="T187" s="162"/>
      <c r="U187" s="162"/>
      <c r="V187" s="162"/>
      <c r="W187" s="162"/>
      <c r="X187" s="163"/>
    </row>
    <row r="188" spans="1:24">
      <c r="A188" s="4"/>
      <c r="B188" s="3">
        <v>46</v>
      </c>
      <c r="C188" s="3" t="s">
        <v>678</v>
      </c>
      <c r="D188" s="189" t="s">
        <v>491</v>
      </c>
      <c r="E188" s="162" t="s">
        <v>485</v>
      </c>
      <c r="F188" s="162"/>
      <c r="G188" s="162"/>
      <c r="H188" s="162"/>
      <c r="I188" s="162"/>
      <c r="J188" s="162"/>
      <c r="K188" s="162"/>
      <c r="L188" s="162"/>
      <c r="M188" s="162"/>
      <c r="N188" s="177"/>
      <c r="O188" s="162"/>
      <c r="P188" s="162"/>
      <c r="Q188" s="162"/>
      <c r="R188" s="162"/>
      <c r="S188" s="162"/>
      <c r="T188" s="162"/>
      <c r="U188" s="162"/>
      <c r="V188" s="162"/>
      <c r="W188" s="162"/>
      <c r="X188" s="163"/>
    </row>
    <row r="189" spans="1:24">
      <c r="A189" s="4"/>
      <c r="B189" s="3">
        <v>47</v>
      </c>
      <c r="C189" s="3" t="s">
        <v>617</v>
      </c>
      <c r="D189" s="189" t="s">
        <v>491</v>
      </c>
      <c r="E189" s="162" t="s">
        <v>486</v>
      </c>
      <c r="F189" s="162"/>
      <c r="G189" s="162"/>
      <c r="H189" s="162"/>
      <c r="I189" s="162"/>
      <c r="J189" s="162"/>
      <c r="K189" s="162"/>
      <c r="L189" s="162"/>
      <c r="M189" s="162"/>
      <c r="N189" s="177"/>
      <c r="O189" s="162"/>
      <c r="P189" s="162"/>
      <c r="Q189" s="162"/>
      <c r="R189" s="162"/>
      <c r="S189" s="162"/>
      <c r="T189" s="162"/>
      <c r="U189" s="162"/>
      <c r="V189" s="162"/>
      <c r="W189" s="162"/>
      <c r="X189" s="163"/>
    </row>
    <row r="190" spans="1:24">
      <c r="A190" s="4"/>
      <c r="B190" s="3">
        <v>48</v>
      </c>
      <c r="C190" s="3" t="s">
        <v>551</v>
      </c>
      <c r="D190" s="189" t="s">
        <v>491</v>
      </c>
      <c r="E190" s="162" t="s">
        <v>487</v>
      </c>
      <c r="F190" s="162"/>
      <c r="G190" s="162"/>
      <c r="H190" s="162"/>
      <c r="I190" s="162"/>
      <c r="J190" s="162"/>
      <c r="K190" s="162"/>
      <c r="L190" s="162"/>
      <c r="M190" s="162"/>
      <c r="N190" s="177"/>
      <c r="O190" s="162"/>
      <c r="P190" s="162"/>
      <c r="Q190" s="162"/>
      <c r="R190" s="162"/>
      <c r="S190" s="162"/>
      <c r="T190" s="162"/>
      <c r="U190" s="162"/>
      <c r="V190" s="162"/>
      <c r="W190" s="162"/>
      <c r="X190" s="163"/>
    </row>
    <row r="191" spans="1:24">
      <c r="A191" s="4"/>
      <c r="B191" s="3">
        <v>49</v>
      </c>
      <c r="C191" s="3" t="s">
        <v>679</v>
      </c>
      <c r="D191" s="189" t="s">
        <v>491</v>
      </c>
      <c r="E191" s="162" t="s">
        <v>488</v>
      </c>
      <c r="F191" s="162"/>
      <c r="G191" s="162"/>
      <c r="H191" s="162"/>
      <c r="I191" s="162"/>
      <c r="J191" s="162"/>
      <c r="K191" s="162"/>
      <c r="L191" s="162"/>
      <c r="M191" s="162"/>
      <c r="N191" s="177"/>
      <c r="O191" s="162"/>
      <c r="P191" s="162"/>
      <c r="Q191" s="162"/>
      <c r="R191" s="162"/>
      <c r="S191" s="162"/>
      <c r="T191" s="162"/>
      <c r="U191" s="162"/>
      <c r="V191" s="162"/>
      <c r="W191" s="162"/>
      <c r="X191" s="163"/>
    </row>
    <row r="192" spans="1:24">
      <c r="A192" s="161"/>
      <c r="B192" s="3"/>
      <c r="C192" s="3"/>
      <c r="D192" s="3"/>
      <c r="E192" s="162"/>
      <c r="F192" s="162"/>
      <c r="G192" s="162"/>
      <c r="H192" s="162"/>
      <c r="I192" s="162"/>
      <c r="J192" s="162"/>
      <c r="K192" s="162"/>
      <c r="L192" s="162"/>
      <c r="M192" s="162"/>
      <c r="N192" s="177"/>
      <c r="O192" s="162"/>
      <c r="P192" s="162"/>
      <c r="Q192" s="162"/>
      <c r="R192" s="162"/>
      <c r="S192" s="162"/>
      <c r="T192" s="162"/>
      <c r="U192" s="162"/>
      <c r="V192" s="162"/>
      <c r="W192" s="162"/>
      <c r="X192" s="163"/>
    </row>
    <row r="193" spans="1:24">
      <c r="A193" s="166">
        <v>7</v>
      </c>
      <c r="B193" s="67" t="s">
        <v>489</v>
      </c>
      <c r="C193" s="67"/>
      <c r="D193" s="3"/>
      <c r="E193" s="162"/>
      <c r="F193" s="162"/>
      <c r="G193" s="162"/>
      <c r="H193" s="162"/>
      <c r="I193" s="162"/>
      <c r="J193" s="162"/>
      <c r="K193" s="162"/>
      <c r="L193" s="162"/>
      <c r="M193" s="162"/>
      <c r="N193" s="177"/>
      <c r="O193" s="162"/>
      <c r="P193" s="162"/>
      <c r="Q193" s="162"/>
      <c r="R193" s="162"/>
      <c r="S193" s="162"/>
      <c r="T193" s="162"/>
      <c r="U193" s="162"/>
      <c r="V193" s="162"/>
      <c r="W193" s="162"/>
      <c r="X193" s="163"/>
    </row>
    <row r="194" spans="1:24">
      <c r="A194" s="4"/>
      <c r="B194" s="3">
        <v>50</v>
      </c>
      <c r="C194" s="3" t="s">
        <v>618</v>
      </c>
      <c r="D194" s="3"/>
      <c r="E194" s="162" t="s">
        <v>490</v>
      </c>
      <c r="F194" s="162"/>
      <c r="G194" s="162"/>
      <c r="H194" s="162"/>
      <c r="I194" s="162"/>
      <c r="J194" s="162"/>
      <c r="K194" s="162"/>
      <c r="L194" s="162"/>
      <c r="M194" s="162"/>
      <c r="N194" s="177"/>
      <c r="O194" s="162"/>
      <c r="P194" s="162"/>
      <c r="Q194" s="162"/>
      <c r="R194" s="162"/>
      <c r="S194" s="162"/>
      <c r="T194" s="162"/>
      <c r="U194" s="162"/>
      <c r="V194" s="162"/>
      <c r="W194" s="162"/>
      <c r="X194" s="163"/>
    </row>
    <row r="195" spans="1:24">
      <c r="A195" s="161"/>
      <c r="B195" s="3"/>
      <c r="C195" s="3"/>
      <c r="D195" s="3"/>
      <c r="E195" s="162"/>
      <c r="F195" s="162"/>
      <c r="G195" s="162"/>
      <c r="H195" s="162"/>
      <c r="I195" s="162"/>
      <c r="J195" s="162"/>
      <c r="K195" s="162"/>
      <c r="L195" s="162"/>
      <c r="M195" s="162"/>
      <c r="N195" s="177"/>
      <c r="O195" s="162"/>
      <c r="P195" s="162"/>
      <c r="Q195" s="162"/>
      <c r="R195" s="162"/>
      <c r="S195" s="162"/>
      <c r="T195" s="162"/>
      <c r="U195" s="162"/>
      <c r="V195" s="162"/>
      <c r="W195" s="162"/>
      <c r="X195" s="163"/>
    </row>
    <row r="196" spans="1:24">
      <c r="A196" s="166">
        <v>8</v>
      </c>
      <c r="B196" s="67" t="s">
        <v>492</v>
      </c>
      <c r="C196" s="67"/>
      <c r="D196" s="3"/>
      <c r="E196" s="162"/>
      <c r="F196" s="162"/>
      <c r="G196" s="162"/>
      <c r="H196" s="162"/>
      <c r="I196" s="162"/>
      <c r="J196" s="162"/>
      <c r="K196" s="162"/>
      <c r="L196" s="162"/>
      <c r="M196" s="162"/>
      <c r="N196" s="177"/>
      <c r="O196" s="162"/>
      <c r="P196" s="162"/>
      <c r="Q196" s="162"/>
      <c r="R196" s="162"/>
      <c r="S196" s="162"/>
      <c r="T196" s="162"/>
      <c r="U196" s="162"/>
      <c r="V196" s="162"/>
      <c r="W196" s="162"/>
      <c r="X196" s="163"/>
    </row>
    <row r="197" spans="1:24">
      <c r="A197" s="4"/>
      <c r="B197" s="3">
        <v>51</v>
      </c>
      <c r="C197" s="3" t="s">
        <v>620</v>
      </c>
      <c r="D197" s="3"/>
      <c r="E197" s="162" t="s">
        <v>493</v>
      </c>
      <c r="F197" s="162"/>
      <c r="G197" s="162"/>
      <c r="H197" s="162"/>
      <c r="I197" s="162"/>
      <c r="J197" s="162"/>
      <c r="K197" s="162"/>
      <c r="L197" s="162"/>
      <c r="M197" s="162"/>
      <c r="N197" s="177"/>
      <c r="O197" s="162"/>
      <c r="P197" s="162"/>
      <c r="Q197" s="162"/>
      <c r="R197" s="162"/>
      <c r="S197" s="162"/>
      <c r="T197" s="162"/>
      <c r="U197" s="162"/>
      <c r="V197" s="162"/>
      <c r="W197" s="162"/>
      <c r="X197" s="163"/>
    </row>
    <row r="198" spans="1:24">
      <c r="A198" s="4"/>
      <c r="B198" s="3">
        <v>52</v>
      </c>
      <c r="C198" s="3" t="s">
        <v>619</v>
      </c>
      <c r="D198" s="3"/>
      <c r="E198" s="162" t="s">
        <v>494</v>
      </c>
      <c r="F198" s="162"/>
      <c r="G198" s="162"/>
      <c r="H198" s="162"/>
      <c r="I198" s="162"/>
      <c r="J198" s="162"/>
      <c r="K198" s="162"/>
      <c r="L198" s="162"/>
      <c r="M198" s="162"/>
      <c r="N198" s="177"/>
      <c r="O198" s="162"/>
      <c r="P198" s="162"/>
      <c r="Q198" s="162"/>
      <c r="R198" s="162"/>
      <c r="S198" s="162"/>
      <c r="T198" s="162"/>
      <c r="U198" s="162"/>
      <c r="V198" s="162"/>
      <c r="W198" s="162"/>
      <c r="X198" s="163"/>
    </row>
    <row r="199" spans="1:24">
      <c r="A199" s="4"/>
      <c r="B199" s="3">
        <v>53</v>
      </c>
      <c r="C199" s="3" t="s">
        <v>622</v>
      </c>
      <c r="D199" s="189" t="s">
        <v>491</v>
      </c>
      <c r="E199" s="162" t="s">
        <v>621</v>
      </c>
      <c r="F199" s="162"/>
      <c r="G199" s="162"/>
      <c r="H199" s="162"/>
      <c r="I199" s="162"/>
      <c r="J199" s="162"/>
      <c r="K199" s="162"/>
      <c r="L199" s="162"/>
      <c r="M199" s="162"/>
      <c r="N199" s="177"/>
      <c r="O199" s="162"/>
      <c r="P199" s="162"/>
      <c r="Q199" s="162"/>
      <c r="R199" s="162"/>
      <c r="S199" s="162"/>
      <c r="T199" s="162"/>
      <c r="U199" s="162"/>
      <c r="V199" s="162"/>
      <c r="W199" s="162"/>
      <c r="X199" s="163"/>
    </row>
    <row r="200" spans="1:24">
      <c r="A200" s="161"/>
      <c r="B200" s="3"/>
      <c r="C200" s="3"/>
      <c r="D200" s="3"/>
      <c r="E200" s="162"/>
      <c r="F200" s="162"/>
      <c r="G200" s="162"/>
      <c r="H200" s="162"/>
      <c r="I200" s="162"/>
      <c r="J200" s="162"/>
      <c r="K200" s="162"/>
      <c r="L200" s="162"/>
      <c r="M200" s="162"/>
      <c r="N200" s="177"/>
      <c r="O200" s="162"/>
      <c r="P200" s="162"/>
      <c r="Q200" s="162"/>
      <c r="R200" s="162"/>
      <c r="S200" s="162"/>
      <c r="T200" s="162"/>
      <c r="U200" s="162"/>
      <c r="V200" s="162"/>
      <c r="W200" s="162"/>
      <c r="X200" s="163"/>
    </row>
    <row r="201" spans="1:24">
      <c r="A201" s="166">
        <v>9</v>
      </c>
      <c r="B201" s="67" t="s">
        <v>496</v>
      </c>
      <c r="C201" s="67"/>
      <c r="D201" s="3"/>
      <c r="E201" s="162"/>
      <c r="F201" s="162"/>
      <c r="G201" s="162"/>
      <c r="H201" s="162"/>
      <c r="I201" s="162"/>
      <c r="J201" s="162"/>
      <c r="K201" s="162"/>
      <c r="L201" s="162"/>
      <c r="M201" s="162"/>
      <c r="N201" s="177"/>
      <c r="O201" s="162"/>
      <c r="P201" s="162"/>
      <c r="Q201" s="162"/>
      <c r="R201" s="162"/>
      <c r="S201" s="162"/>
      <c r="T201" s="162"/>
      <c r="U201" s="162"/>
      <c r="V201" s="162"/>
      <c r="W201" s="162"/>
      <c r="X201" s="163"/>
    </row>
    <row r="202" spans="1:24">
      <c r="A202" s="4"/>
      <c r="B202" s="3">
        <v>54</v>
      </c>
      <c r="C202" s="3" t="s">
        <v>623</v>
      </c>
      <c r="D202" s="3"/>
      <c r="E202" s="162" t="s">
        <v>497</v>
      </c>
      <c r="F202" s="162"/>
      <c r="G202" s="162"/>
      <c r="H202" s="162"/>
      <c r="I202" s="162"/>
      <c r="J202" s="162"/>
      <c r="K202" s="162"/>
      <c r="L202" s="162"/>
      <c r="M202" s="162"/>
      <c r="N202" s="177"/>
      <c r="O202" s="162"/>
      <c r="P202" s="162"/>
      <c r="Q202" s="162"/>
      <c r="R202" s="162"/>
      <c r="S202" s="162"/>
      <c r="T202" s="162"/>
      <c r="U202" s="162"/>
      <c r="V202" s="162"/>
      <c r="W202" s="162"/>
      <c r="X202" s="163"/>
    </row>
    <row r="203" spans="1:24">
      <c r="A203" s="4"/>
      <c r="B203" s="3">
        <v>55</v>
      </c>
      <c r="C203" s="3" t="s">
        <v>624</v>
      </c>
      <c r="D203" s="3"/>
      <c r="E203" s="162" t="s">
        <v>498</v>
      </c>
      <c r="F203" s="162"/>
      <c r="G203" s="162"/>
      <c r="H203" s="162"/>
      <c r="I203" s="162"/>
      <c r="J203" s="162"/>
      <c r="K203" s="162"/>
      <c r="L203" s="162"/>
      <c r="M203" s="162"/>
      <c r="N203" s="177"/>
      <c r="O203" s="162"/>
      <c r="P203" s="162"/>
      <c r="Q203" s="162"/>
      <c r="R203" s="162"/>
      <c r="S203" s="162"/>
      <c r="T203" s="162"/>
      <c r="U203" s="162"/>
      <c r="V203" s="162"/>
      <c r="W203" s="162"/>
      <c r="X203" s="163"/>
    </row>
    <row r="204" spans="1:24">
      <c r="A204" s="4"/>
      <c r="B204" s="3">
        <v>56</v>
      </c>
      <c r="C204" s="3" t="s">
        <v>625</v>
      </c>
      <c r="D204" s="189" t="s">
        <v>491</v>
      </c>
      <c r="E204" s="162" t="s">
        <v>184</v>
      </c>
      <c r="F204" s="162"/>
      <c r="G204" s="162"/>
      <c r="H204" s="162"/>
      <c r="I204" s="162"/>
      <c r="J204" s="162"/>
      <c r="K204" s="162"/>
      <c r="L204" s="162"/>
      <c r="M204" s="162"/>
      <c r="N204" s="177"/>
      <c r="O204" s="162"/>
      <c r="P204" s="162"/>
      <c r="Q204" s="162"/>
      <c r="R204" s="162"/>
      <c r="S204" s="162"/>
      <c r="T204" s="162"/>
      <c r="U204" s="162"/>
      <c r="V204" s="162"/>
      <c r="W204" s="162"/>
      <c r="X204" s="163"/>
    </row>
    <row r="205" spans="1:24">
      <c r="A205" s="4"/>
      <c r="B205" s="3">
        <v>57</v>
      </c>
      <c r="C205" s="3" t="s">
        <v>626</v>
      </c>
      <c r="D205" s="189" t="s">
        <v>491</v>
      </c>
      <c r="E205" s="162" t="s">
        <v>499</v>
      </c>
      <c r="F205" s="162"/>
      <c r="G205" s="162"/>
      <c r="H205" s="162"/>
      <c r="I205" s="162"/>
      <c r="J205" s="162"/>
      <c r="K205" s="162"/>
      <c r="L205" s="162"/>
      <c r="M205" s="162"/>
      <c r="N205" s="177"/>
      <c r="O205" s="162"/>
      <c r="P205" s="162"/>
      <c r="Q205" s="162"/>
      <c r="R205" s="162"/>
      <c r="S205" s="162"/>
      <c r="T205" s="162"/>
      <c r="U205" s="162"/>
      <c r="V205" s="162"/>
      <c r="W205" s="162"/>
      <c r="X205" s="163"/>
    </row>
    <row r="206" spans="1:24">
      <c r="A206" s="4"/>
      <c r="B206" s="3">
        <v>58</v>
      </c>
      <c r="C206" s="3" t="s">
        <v>628</v>
      </c>
      <c r="D206" s="3"/>
      <c r="E206" s="162" t="s">
        <v>627</v>
      </c>
      <c r="F206" s="162"/>
      <c r="G206" s="162"/>
      <c r="H206" s="162"/>
      <c r="I206" s="162"/>
      <c r="J206" s="162"/>
      <c r="K206" s="162"/>
      <c r="L206" s="162"/>
      <c r="M206" s="162"/>
      <c r="N206" s="177"/>
      <c r="O206" s="162"/>
      <c r="P206" s="162"/>
      <c r="Q206" s="162"/>
      <c r="R206" s="162"/>
      <c r="S206" s="162"/>
      <c r="T206" s="162"/>
      <c r="U206" s="162"/>
      <c r="V206" s="162"/>
      <c r="W206" s="162"/>
      <c r="X206" s="163"/>
    </row>
    <row r="207" spans="1:24">
      <c r="A207" s="4"/>
      <c r="B207" s="3">
        <v>59</v>
      </c>
      <c r="C207" s="3" t="s">
        <v>629</v>
      </c>
      <c r="D207" s="189" t="s">
        <v>491</v>
      </c>
      <c r="E207" s="162" t="s">
        <v>501</v>
      </c>
      <c r="F207" s="162"/>
      <c r="G207" s="162"/>
      <c r="H207" s="162"/>
      <c r="I207" s="162"/>
      <c r="J207" s="162"/>
      <c r="K207" s="162"/>
      <c r="L207" s="162"/>
      <c r="M207" s="162"/>
      <c r="N207" s="177"/>
      <c r="O207" s="162"/>
      <c r="P207" s="162"/>
      <c r="Q207" s="162"/>
      <c r="R207" s="162"/>
      <c r="S207" s="162"/>
      <c r="T207" s="162"/>
      <c r="U207" s="162"/>
      <c r="V207" s="162"/>
      <c r="W207" s="162"/>
      <c r="X207" s="163"/>
    </row>
    <row r="208" spans="1:24">
      <c r="A208" s="4"/>
      <c r="B208" s="3">
        <v>60</v>
      </c>
      <c r="C208" s="3" t="s">
        <v>630</v>
      </c>
      <c r="D208" s="189" t="s">
        <v>491</v>
      </c>
      <c r="E208" s="162" t="s">
        <v>502</v>
      </c>
      <c r="F208" s="162"/>
      <c r="G208" s="162"/>
      <c r="H208" s="162"/>
      <c r="I208" s="162"/>
      <c r="J208" s="162"/>
      <c r="K208" s="162"/>
      <c r="L208" s="162"/>
      <c r="M208" s="162"/>
      <c r="N208" s="177"/>
      <c r="O208" s="162"/>
      <c r="P208" s="162"/>
      <c r="Q208" s="162"/>
      <c r="R208" s="162"/>
      <c r="S208" s="162"/>
      <c r="T208" s="162"/>
      <c r="U208" s="162"/>
      <c r="V208" s="162"/>
      <c r="W208" s="162"/>
      <c r="X208" s="163"/>
    </row>
    <row r="209" spans="1:24">
      <c r="A209" s="4"/>
      <c r="B209" s="3">
        <v>61</v>
      </c>
      <c r="C209" s="3" t="s">
        <v>631</v>
      </c>
      <c r="D209" s="189" t="s">
        <v>491</v>
      </c>
      <c r="E209" s="162" t="s">
        <v>503</v>
      </c>
      <c r="F209" s="162"/>
      <c r="G209" s="162"/>
      <c r="H209" s="162"/>
      <c r="I209" s="162"/>
      <c r="J209" s="162"/>
      <c r="K209" s="162"/>
      <c r="L209" s="162"/>
      <c r="M209" s="162"/>
      <c r="N209" s="177"/>
      <c r="O209" s="162"/>
      <c r="P209" s="162"/>
      <c r="Q209" s="162"/>
      <c r="R209" s="162"/>
      <c r="S209" s="162"/>
      <c r="T209" s="162"/>
      <c r="U209" s="162"/>
      <c r="V209" s="162"/>
      <c r="W209" s="162"/>
      <c r="X209" s="163"/>
    </row>
    <row r="210" spans="1:24">
      <c r="A210" s="4"/>
      <c r="B210" s="3">
        <v>62</v>
      </c>
      <c r="C210" s="3" t="s">
        <v>632</v>
      </c>
      <c r="D210" s="189" t="s">
        <v>491</v>
      </c>
      <c r="E210" s="162" t="s">
        <v>504</v>
      </c>
      <c r="F210" s="162"/>
      <c r="G210" s="162"/>
      <c r="H210" s="162"/>
      <c r="I210" s="162"/>
      <c r="J210" s="162"/>
      <c r="K210" s="162"/>
      <c r="L210" s="162"/>
      <c r="M210" s="162"/>
      <c r="N210" s="177"/>
      <c r="O210" s="162"/>
      <c r="P210" s="162"/>
      <c r="Q210" s="162"/>
      <c r="R210" s="162"/>
      <c r="S210" s="162"/>
      <c r="T210" s="162"/>
      <c r="U210" s="162"/>
      <c r="V210" s="162"/>
      <c r="W210" s="162"/>
      <c r="X210" s="163"/>
    </row>
    <row r="211" spans="1:24">
      <c r="A211" s="4"/>
      <c r="B211" s="3">
        <v>63</v>
      </c>
      <c r="C211" s="3" t="s">
        <v>633</v>
      </c>
      <c r="D211" s="3"/>
      <c r="E211" s="162" t="s">
        <v>505</v>
      </c>
      <c r="F211" s="162"/>
      <c r="G211" s="162"/>
      <c r="H211" s="162"/>
      <c r="I211" s="162"/>
      <c r="J211" s="162"/>
      <c r="K211" s="162"/>
      <c r="L211" s="162"/>
      <c r="M211" s="162"/>
      <c r="N211" s="177"/>
      <c r="O211" s="162"/>
      <c r="P211" s="162"/>
      <c r="Q211" s="162"/>
      <c r="R211" s="162"/>
      <c r="S211" s="162"/>
      <c r="T211" s="162"/>
      <c r="U211" s="162"/>
      <c r="V211" s="162"/>
      <c r="W211" s="162"/>
      <c r="X211" s="163"/>
    </row>
    <row r="212" spans="1:24">
      <c r="A212" s="4"/>
      <c r="B212" s="3">
        <v>64</v>
      </c>
      <c r="C212" s="3" t="s">
        <v>634</v>
      </c>
      <c r="D212" s="3"/>
      <c r="E212" s="162" t="s">
        <v>506</v>
      </c>
      <c r="F212" s="162"/>
      <c r="G212" s="162"/>
      <c r="H212" s="162"/>
      <c r="I212" s="162"/>
      <c r="J212" s="162"/>
      <c r="K212" s="162"/>
      <c r="L212" s="162"/>
      <c r="M212" s="162"/>
      <c r="N212" s="177"/>
      <c r="O212" s="162"/>
      <c r="P212" s="162"/>
      <c r="Q212" s="162"/>
      <c r="R212" s="162"/>
      <c r="S212" s="162"/>
      <c r="T212" s="162"/>
      <c r="U212" s="162"/>
      <c r="V212" s="162"/>
      <c r="W212" s="162"/>
      <c r="X212" s="163"/>
    </row>
    <row r="213" spans="1:24">
      <c r="A213" s="4"/>
      <c r="B213" s="3">
        <v>65</v>
      </c>
      <c r="C213" s="3" t="s">
        <v>635</v>
      </c>
      <c r="D213" s="3"/>
      <c r="E213" s="162" t="s">
        <v>507</v>
      </c>
      <c r="F213" s="162"/>
      <c r="G213" s="162"/>
      <c r="H213" s="162"/>
      <c r="I213" s="162"/>
      <c r="J213" s="162"/>
      <c r="K213" s="162"/>
      <c r="L213" s="162"/>
      <c r="M213" s="162"/>
      <c r="N213" s="177"/>
      <c r="O213" s="162"/>
      <c r="P213" s="162"/>
      <c r="Q213" s="162"/>
      <c r="R213" s="162"/>
      <c r="S213" s="162"/>
      <c r="T213" s="162"/>
      <c r="U213" s="162"/>
      <c r="V213" s="162"/>
      <c r="W213" s="162"/>
      <c r="X213" s="163"/>
    </row>
    <row r="214" spans="1:24">
      <c r="A214" s="4"/>
      <c r="B214" s="3">
        <v>66</v>
      </c>
      <c r="C214" s="3" t="s">
        <v>687</v>
      </c>
      <c r="D214" s="189" t="s">
        <v>491</v>
      </c>
      <c r="E214" s="162" t="s">
        <v>508</v>
      </c>
      <c r="F214" s="162"/>
      <c r="G214" s="162"/>
      <c r="H214" s="162"/>
      <c r="I214" s="162"/>
      <c r="J214" s="162"/>
      <c r="K214" s="162"/>
      <c r="L214" s="162"/>
      <c r="M214" s="162"/>
      <c r="N214" s="177"/>
      <c r="O214" s="162"/>
      <c r="P214" s="162"/>
      <c r="Q214" s="162"/>
      <c r="R214" s="162"/>
      <c r="S214" s="162"/>
      <c r="T214" s="162"/>
      <c r="U214" s="162"/>
      <c r="V214" s="162"/>
      <c r="W214" s="162"/>
      <c r="X214" s="163"/>
    </row>
    <row r="215" spans="1:24">
      <c r="A215" s="4"/>
      <c r="B215" s="3">
        <v>67</v>
      </c>
      <c r="C215" s="3" t="s">
        <v>636</v>
      </c>
      <c r="D215" s="189" t="s">
        <v>491</v>
      </c>
      <c r="E215" s="162" t="s">
        <v>509</v>
      </c>
      <c r="F215" s="162"/>
      <c r="G215" s="162"/>
      <c r="H215" s="162"/>
      <c r="I215" s="162"/>
      <c r="J215" s="162"/>
      <c r="K215" s="162"/>
      <c r="L215" s="162"/>
      <c r="M215" s="162"/>
      <c r="N215" s="177"/>
      <c r="O215" s="162"/>
      <c r="P215" s="162"/>
      <c r="Q215" s="162"/>
      <c r="R215" s="162"/>
      <c r="S215" s="162"/>
      <c r="T215" s="162"/>
      <c r="U215" s="162"/>
      <c r="V215" s="162"/>
      <c r="W215" s="162"/>
      <c r="X215" s="163"/>
    </row>
    <row r="216" spans="1:24">
      <c r="A216" s="4"/>
      <c r="B216" s="3">
        <v>68</v>
      </c>
      <c r="C216" s="3" t="s">
        <v>553</v>
      </c>
      <c r="D216" s="189" t="s">
        <v>491</v>
      </c>
      <c r="E216" s="162" t="s">
        <v>510</v>
      </c>
      <c r="F216" s="162"/>
      <c r="G216" s="162"/>
      <c r="H216" s="162"/>
      <c r="I216" s="162"/>
      <c r="J216" s="162"/>
      <c r="K216" s="162"/>
      <c r="L216" s="162"/>
      <c r="M216" s="162"/>
      <c r="N216" s="177"/>
      <c r="O216" s="162"/>
      <c r="P216" s="162"/>
      <c r="Q216" s="162"/>
      <c r="R216" s="162"/>
      <c r="S216" s="162"/>
      <c r="T216" s="162"/>
      <c r="U216" s="162"/>
      <c r="V216" s="162"/>
      <c r="W216" s="162"/>
      <c r="X216" s="163"/>
    </row>
    <row r="217" spans="1:24">
      <c r="A217" s="4"/>
      <c r="B217" s="3">
        <v>69</v>
      </c>
      <c r="C217" s="3" t="s">
        <v>676</v>
      </c>
      <c r="D217" s="189" t="s">
        <v>491</v>
      </c>
      <c r="E217" s="162" t="s">
        <v>511</v>
      </c>
      <c r="F217" s="162"/>
      <c r="G217" s="162"/>
      <c r="H217" s="162"/>
      <c r="I217" s="162"/>
      <c r="J217" s="162"/>
      <c r="K217" s="162"/>
      <c r="L217" s="162"/>
      <c r="M217" s="162"/>
      <c r="N217" s="177"/>
      <c r="O217" s="162"/>
      <c r="P217" s="162"/>
      <c r="Q217" s="162"/>
      <c r="R217" s="162"/>
      <c r="S217" s="162"/>
      <c r="T217" s="162"/>
      <c r="U217" s="162"/>
      <c r="V217" s="162"/>
      <c r="W217" s="162"/>
      <c r="X217" s="163"/>
    </row>
    <row r="218" spans="1:24">
      <c r="A218" s="4"/>
      <c r="B218" s="3">
        <v>70</v>
      </c>
      <c r="C218" s="3" t="s">
        <v>637</v>
      </c>
      <c r="D218" s="3"/>
      <c r="E218" s="162" t="s">
        <v>512</v>
      </c>
      <c r="F218" s="162"/>
      <c r="G218" s="162"/>
      <c r="H218" s="162"/>
      <c r="I218" s="162"/>
      <c r="J218" s="162"/>
      <c r="K218" s="162"/>
      <c r="L218" s="162"/>
      <c r="M218" s="162"/>
      <c r="N218" s="177"/>
      <c r="O218" s="162"/>
      <c r="P218" s="162"/>
      <c r="Q218" s="162"/>
      <c r="R218" s="162"/>
      <c r="S218" s="162"/>
      <c r="T218" s="162"/>
      <c r="U218" s="162"/>
      <c r="V218" s="162"/>
      <c r="W218" s="162"/>
      <c r="X218" s="163"/>
    </row>
    <row r="219" spans="1:24">
      <c r="A219" s="4"/>
      <c r="B219" s="3">
        <v>71</v>
      </c>
      <c r="C219" s="3" t="s">
        <v>638</v>
      </c>
      <c r="D219" s="189" t="s">
        <v>491</v>
      </c>
      <c r="E219" s="162" t="s">
        <v>513</v>
      </c>
      <c r="F219" s="162"/>
      <c r="G219" s="162"/>
      <c r="H219" s="162"/>
      <c r="I219" s="162"/>
      <c r="J219" s="162"/>
      <c r="K219" s="162"/>
      <c r="L219" s="162"/>
      <c r="M219" s="162"/>
      <c r="N219" s="177"/>
      <c r="O219" s="162"/>
      <c r="P219" s="162"/>
      <c r="Q219" s="162"/>
      <c r="R219" s="162"/>
      <c r="S219" s="162"/>
      <c r="T219" s="162"/>
      <c r="U219" s="162"/>
      <c r="V219" s="162"/>
      <c r="W219" s="162"/>
      <c r="X219" s="163"/>
    </row>
    <row r="220" spans="1:24">
      <c r="A220" s="161"/>
      <c r="B220" s="3">
        <v>72</v>
      </c>
      <c r="C220" s="3" t="s">
        <v>680</v>
      </c>
      <c r="D220" s="189" t="s">
        <v>491</v>
      </c>
      <c r="E220" s="162" t="s">
        <v>514</v>
      </c>
      <c r="F220" s="162"/>
      <c r="G220" s="162"/>
      <c r="H220" s="162"/>
      <c r="I220" s="162"/>
      <c r="J220" s="162"/>
      <c r="K220" s="162"/>
      <c r="L220" s="162"/>
      <c r="M220" s="162"/>
      <c r="N220" s="177"/>
      <c r="O220" s="162"/>
      <c r="P220" s="162"/>
      <c r="Q220" s="162"/>
      <c r="R220" s="162"/>
      <c r="S220" s="162"/>
      <c r="T220" s="162"/>
      <c r="U220" s="162"/>
      <c r="V220" s="162"/>
      <c r="W220" s="162"/>
      <c r="X220" s="163"/>
    </row>
    <row r="221" spans="1:24">
      <c r="F221"/>
      <c r="H221"/>
      <c r="J221" s="162"/>
      <c r="K221" s="162"/>
      <c r="L221" s="162"/>
      <c r="M221" s="162"/>
      <c r="N221" s="177"/>
      <c r="O221" s="162"/>
      <c r="P221" s="162"/>
      <c r="Q221" s="162"/>
      <c r="R221" s="162"/>
      <c r="S221" s="162"/>
      <c r="T221" s="162"/>
      <c r="U221" s="162"/>
      <c r="V221" s="162"/>
      <c r="W221" s="162"/>
      <c r="X221" s="163"/>
    </row>
    <row r="222" spans="1:24">
      <c r="F222"/>
      <c r="H222"/>
      <c r="J222" s="162"/>
      <c r="K222" s="162"/>
      <c r="L222" s="162"/>
      <c r="M222" s="162"/>
      <c r="N222" s="177"/>
      <c r="O222" s="162"/>
      <c r="P222" s="162"/>
      <c r="Q222" s="162"/>
      <c r="R222" s="162"/>
      <c r="S222" s="162"/>
      <c r="T222" s="162"/>
      <c r="U222" s="162"/>
      <c r="V222" s="162"/>
      <c r="W222" s="162"/>
      <c r="X222" s="163"/>
    </row>
    <row r="223" spans="1:24">
      <c r="B223" s="144" t="s">
        <v>578</v>
      </c>
      <c r="C223" s="143"/>
      <c r="D223" s="143"/>
      <c r="E223" s="143"/>
      <c r="F223" s="143"/>
      <c r="G223" s="145"/>
      <c r="H223" s="143"/>
      <c r="I223" s="143"/>
      <c r="K223" s="162"/>
      <c r="L223" s="162"/>
      <c r="M223" s="162"/>
      <c r="N223" s="177"/>
      <c r="O223" s="162"/>
      <c r="P223" s="162"/>
      <c r="Q223" s="162"/>
      <c r="R223" s="162"/>
      <c r="S223" s="162"/>
      <c r="T223" s="162"/>
      <c r="U223" s="162"/>
      <c r="V223" s="162"/>
      <c r="W223" s="162"/>
      <c r="X223" s="163"/>
    </row>
    <row r="224" spans="1:24">
      <c r="B224" s="143">
        <v>91</v>
      </c>
      <c r="C224" s="143" t="s">
        <v>580</v>
      </c>
      <c r="D224" s="143"/>
      <c r="E224" s="146">
        <v>10</v>
      </c>
      <c r="F224" s="143"/>
      <c r="G224" s="147" t="s">
        <v>533</v>
      </c>
      <c r="H224" s="143"/>
      <c r="I224" s="143"/>
      <c r="K224" s="162"/>
      <c r="L224" s="162"/>
      <c r="M224" s="162"/>
      <c r="N224" s="177"/>
      <c r="O224" s="162"/>
      <c r="P224" s="162"/>
      <c r="Q224" s="162"/>
      <c r="R224" s="162"/>
      <c r="S224" s="162"/>
      <c r="T224" s="162"/>
      <c r="U224" s="162"/>
      <c r="V224" s="162"/>
      <c r="W224" s="162"/>
      <c r="X224" s="163"/>
    </row>
    <row r="225" spans="2:24">
      <c r="B225" s="143">
        <v>92</v>
      </c>
      <c r="C225" s="143" t="s">
        <v>581</v>
      </c>
      <c r="D225" s="143"/>
      <c r="E225" s="146">
        <v>11</v>
      </c>
      <c r="F225" s="143"/>
      <c r="G225" s="147" t="s">
        <v>537</v>
      </c>
      <c r="H225" s="143"/>
      <c r="I225" s="143"/>
      <c r="J225" s="143"/>
      <c r="K225" s="162"/>
      <c r="L225" s="162"/>
      <c r="M225" s="162"/>
      <c r="N225" s="177"/>
      <c r="O225" s="162"/>
      <c r="P225" s="162"/>
      <c r="Q225" s="162"/>
      <c r="R225" s="162"/>
      <c r="S225" s="162"/>
      <c r="T225" s="162"/>
      <c r="U225" s="162"/>
      <c r="V225" s="162"/>
      <c r="W225" s="162"/>
      <c r="X225" s="163"/>
    </row>
    <row r="226" spans="2:24">
      <c r="B226" s="143">
        <v>93</v>
      </c>
      <c r="C226" s="143" t="s">
        <v>582</v>
      </c>
      <c r="D226" s="143"/>
      <c r="E226" s="146">
        <v>12</v>
      </c>
      <c r="F226" s="143"/>
      <c r="G226" s="147" t="s">
        <v>538</v>
      </c>
      <c r="H226" s="143"/>
      <c r="I226" s="143"/>
      <c r="J226" s="143"/>
      <c r="K226" s="162"/>
      <c r="L226" s="162"/>
      <c r="M226" s="162"/>
      <c r="N226" s="177"/>
      <c r="O226" s="162"/>
      <c r="P226" s="162"/>
      <c r="Q226" s="162"/>
      <c r="R226" s="162"/>
      <c r="S226" s="162"/>
      <c r="T226" s="162"/>
      <c r="U226" s="162"/>
      <c r="V226" s="162"/>
      <c r="W226" s="162"/>
      <c r="X226" s="163"/>
    </row>
    <row r="227" spans="2:24">
      <c r="B227" s="143">
        <v>94</v>
      </c>
      <c r="C227" s="143" t="s">
        <v>579</v>
      </c>
      <c r="D227" s="143"/>
      <c r="E227" s="145">
        <v>21</v>
      </c>
      <c r="F227" s="143"/>
      <c r="G227" s="145"/>
      <c r="H227" s="143"/>
      <c r="I227" s="143"/>
      <c r="J227" s="143"/>
      <c r="K227" s="162"/>
      <c r="L227" s="162"/>
      <c r="M227" s="162"/>
      <c r="N227" s="177"/>
      <c r="O227" s="162"/>
      <c r="P227" s="162"/>
      <c r="Q227" s="162"/>
      <c r="R227" s="162"/>
      <c r="S227" s="162"/>
      <c r="T227" s="162"/>
      <c r="U227" s="162"/>
      <c r="V227" s="162"/>
      <c r="W227" s="162"/>
      <c r="X227" s="163"/>
    </row>
    <row r="228" spans="2:24">
      <c r="B228" s="143">
        <v>95</v>
      </c>
      <c r="C228" s="143" t="s">
        <v>231</v>
      </c>
      <c r="D228" s="143"/>
      <c r="E228" s="145"/>
      <c r="F228" s="143"/>
      <c r="G228" s="145"/>
      <c r="H228" s="143"/>
      <c r="I228" s="143"/>
      <c r="J228" s="143"/>
    </row>
    <row r="229" spans="2:24">
      <c r="B229" s="143">
        <v>96</v>
      </c>
      <c r="C229" s="143" t="s">
        <v>232</v>
      </c>
      <c r="D229" s="143"/>
      <c r="E229" s="145"/>
      <c r="F229" s="143"/>
      <c r="G229" s="145"/>
      <c r="H229" s="143"/>
      <c r="I229" s="143"/>
      <c r="J229" s="143"/>
    </row>
    <row r="230" spans="2:24">
      <c r="B230" s="143">
        <v>99</v>
      </c>
      <c r="C230" s="143" t="s">
        <v>586</v>
      </c>
      <c r="D230" s="143"/>
      <c r="E230" s="143"/>
      <c r="F230" s="143"/>
      <c r="G230" s="145"/>
      <c r="H230" s="143"/>
      <c r="I230" s="143"/>
      <c r="J230" s="143"/>
    </row>
    <row r="231" spans="2:24">
      <c r="H231"/>
      <c r="J231" s="143"/>
    </row>
    <row r="232" spans="2:24">
      <c r="H232"/>
      <c r="J232" s="143"/>
    </row>
    <row r="233" spans="2:24">
      <c r="H233"/>
    </row>
    <row r="234" spans="2:24">
      <c r="H234"/>
    </row>
    <row r="235" spans="2:24">
      <c r="H235"/>
    </row>
    <row r="236" spans="2:24">
      <c r="H236"/>
    </row>
    <row r="237" spans="2:24">
      <c r="H237"/>
    </row>
    <row r="238" spans="2:24">
      <c r="H238"/>
    </row>
    <row r="239" spans="2:24">
      <c r="H239"/>
    </row>
    <row r="240" spans="2:24">
      <c r="H240"/>
    </row>
    <row r="241" spans="8:8">
      <c r="H241"/>
    </row>
    <row r="242" spans="8:8">
      <c r="H242"/>
    </row>
    <row r="243" spans="8:8">
      <c r="H243"/>
    </row>
    <row r="244" spans="8:8">
      <c r="H244"/>
    </row>
    <row r="245" spans="8:8">
      <c r="H245"/>
    </row>
    <row r="246" spans="8:8">
      <c r="H246"/>
    </row>
    <row r="247" spans="8:8">
      <c r="H247"/>
    </row>
    <row r="248" spans="8:8">
      <c r="H248"/>
    </row>
    <row r="249" spans="8:8">
      <c r="H249"/>
    </row>
    <row r="250" spans="8:8">
      <c r="H250"/>
    </row>
    <row r="251" spans="8:8">
      <c r="H251"/>
    </row>
    <row r="252" spans="8:8">
      <c r="H252"/>
    </row>
  </sheetData>
  <phoneticPr fontId="1" type="noConversion"/>
  <pageMargins left="0.75" right="0.75" top="1" bottom="1" header="0.5" footer="0.5"/>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B3:O15"/>
  <sheetViews>
    <sheetView workbookViewId="0">
      <selection activeCell="G30" sqref="G30"/>
    </sheetView>
  </sheetViews>
  <sheetFormatPr defaultRowHeight="12.75"/>
  <cols>
    <col min="1" max="1" width="2.140625" customWidth="1"/>
    <col min="2" max="2" width="11.42578125" customWidth="1"/>
    <col min="3" max="3" width="12.5703125" customWidth="1"/>
    <col min="4" max="4" width="7" customWidth="1"/>
    <col min="5" max="5" width="6.140625" customWidth="1"/>
    <col min="6" max="6" width="6.140625" hidden="1" customWidth="1"/>
    <col min="7" max="7" width="30.140625" style="109" customWidth="1"/>
    <col min="8" max="8" width="30.140625" style="117" customWidth="1"/>
    <col min="9" max="9" width="6.140625" customWidth="1"/>
    <col min="10" max="10" width="27.7109375" customWidth="1"/>
    <col min="11" max="11" width="6.140625" customWidth="1"/>
    <col min="12" max="12" width="32.42578125" customWidth="1"/>
    <col min="13" max="13" width="6.140625" customWidth="1"/>
    <col min="14" max="14" width="28" bestFit="1" customWidth="1"/>
    <col min="15" max="15" width="3.42578125" style="61" customWidth="1"/>
  </cols>
  <sheetData>
    <row r="3" spans="2:15">
      <c r="E3" s="265" t="s">
        <v>669</v>
      </c>
      <c r="F3" s="266"/>
      <c r="G3" s="267"/>
      <c r="H3" s="268"/>
    </row>
    <row r="4" spans="2:15" s="260" customFormat="1" ht="15">
      <c r="B4" s="259" t="s">
        <v>668</v>
      </c>
      <c r="C4" s="259" t="s">
        <v>173</v>
      </c>
      <c r="D4" s="271" t="s">
        <v>532</v>
      </c>
      <c r="E4" s="269" t="s">
        <v>144</v>
      </c>
      <c r="F4" s="228"/>
      <c r="G4" s="228" t="s">
        <v>281</v>
      </c>
      <c r="H4" s="228"/>
      <c r="I4" s="221" t="s">
        <v>132</v>
      </c>
      <c r="J4" s="221"/>
      <c r="K4" s="264" t="s">
        <v>394</v>
      </c>
      <c r="L4" s="264"/>
      <c r="M4" s="263" t="s">
        <v>200</v>
      </c>
      <c r="N4" s="263"/>
      <c r="O4" s="399"/>
    </row>
    <row r="5" spans="2:15" s="260" customFormat="1" ht="15">
      <c r="B5" s="261" t="s">
        <v>667</v>
      </c>
      <c r="C5" s="262"/>
      <c r="D5" s="272" t="s">
        <v>157</v>
      </c>
      <c r="E5" s="270"/>
      <c r="F5" s="228" t="s">
        <v>144</v>
      </c>
      <c r="G5" s="269" t="s">
        <v>278</v>
      </c>
      <c r="H5" s="269" t="s">
        <v>145</v>
      </c>
      <c r="I5" s="221" t="s">
        <v>144</v>
      </c>
      <c r="J5" s="221" t="s">
        <v>199</v>
      </c>
      <c r="K5" s="264" t="s">
        <v>144</v>
      </c>
      <c r="L5" s="264" t="s">
        <v>199</v>
      </c>
      <c r="M5" s="263" t="s">
        <v>144</v>
      </c>
      <c r="N5" s="263" t="s">
        <v>199</v>
      </c>
      <c r="O5" s="399"/>
    </row>
    <row r="6" spans="2:15">
      <c r="B6" s="1"/>
      <c r="C6" s="1"/>
      <c r="D6" s="1"/>
      <c r="E6" s="1"/>
      <c r="F6" s="1"/>
      <c r="G6" s="87"/>
      <c r="H6" s="212"/>
      <c r="I6" s="76"/>
      <c r="J6" s="1"/>
      <c r="K6" s="76"/>
      <c r="L6" s="3"/>
      <c r="M6" s="3"/>
      <c r="N6" s="1"/>
    </row>
    <row r="7" spans="2:15">
      <c r="B7" s="190"/>
      <c r="C7" s="213" t="s">
        <v>142</v>
      </c>
      <c r="D7" s="204"/>
      <c r="E7" s="205"/>
      <c r="F7" s="205"/>
      <c r="G7" s="213"/>
      <c r="H7" s="213"/>
      <c r="I7" s="191"/>
      <c r="J7" s="190"/>
      <c r="K7" s="191"/>
      <c r="L7" s="190"/>
      <c r="M7" s="190"/>
      <c r="N7" s="190"/>
    </row>
    <row r="8" spans="2:15" s="61" customFormat="1" ht="38.25">
      <c r="B8" s="127" t="s">
        <v>208</v>
      </c>
      <c r="C8" s="127" t="s">
        <v>209</v>
      </c>
      <c r="D8" s="273" t="str">
        <f t="shared" ref="D8:D15" si="0">CONCATENATE(E8,I8,K8)</f>
        <v>0</v>
      </c>
      <c r="E8" s="206">
        <v>0</v>
      </c>
      <c r="F8" s="206">
        <v>10</v>
      </c>
      <c r="G8" s="228" t="s">
        <v>210</v>
      </c>
      <c r="H8" s="229" t="s">
        <v>210</v>
      </c>
      <c r="I8" s="225"/>
      <c r="J8" s="207"/>
      <c r="K8" s="226"/>
      <c r="L8" s="227"/>
      <c r="M8" s="192" t="s">
        <v>143</v>
      </c>
      <c r="N8" s="192"/>
    </row>
    <row r="9" spans="2:15">
      <c r="B9" s="3" t="s">
        <v>208</v>
      </c>
      <c r="C9" s="3" t="s">
        <v>209</v>
      </c>
      <c r="D9" s="258" t="str">
        <f t="shared" si="0"/>
        <v>0991</v>
      </c>
      <c r="E9" s="230">
        <v>0</v>
      </c>
      <c r="F9" s="230">
        <v>10</v>
      </c>
      <c r="G9" s="233" t="s">
        <v>580</v>
      </c>
      <c r="H9" s="231"/>
      <c r="I9" s="232">
        <v>9</v>
      </c>
      <c r="J9" s="233"/>
      <c r="K9" s="234">
        <v>91</v>
      </c>
      <c r="L9" s="235"/>
      <c r="M9" s="235"/>
      <c r="N9" s="235"/>
    </row>
    <row r="10" spans="2:15">
      <c r="B10" s="3" t="s">
        <v>208</v>
      </c>
      <c r="C10" s="3" t="s">
        <v>209</v>
      </c>
      <c r="D10" s="258" t="str">
        <f t="shared" si="0"/>
        <v>0992</v>
      </c>
      <c r="E10" s="230">
        <v>0</v>
      </c>
      <c r="F10" s="230">
        <v>11</v>
      </c>
      <c r="G10" s="233" t="s">
        <v>581</v>
      </c>
      <c r="H10" s="231"/>
      <c r="I10" s="232">
        <v>9</v>
      </c>
      <c r="J10" s="233"/>
      <c r="K10" s="234">
        <v>92</v>
      </c>
      <c r="L10" s="235"/>
      <c r="M10" s="235"/>
      <c r="N10" s="235"/>
    </row>
    <row r="11" spans="2:15">
      <c r="B11" s="3" t="s">
        <v>208</v>
      </c>
      <c r="C11" s="3" t="s">
        <v>209</v>
      </c>
      <c r="D11" s="258" t="str">
        <f t="shared" si="0"/>
        <v>0993</v>
      </c>
      <c r="E11" s="230">
        <v>0</v>
      </c>
      <c r="F11" s="230">
        <v>12</v>
      </c>
      <c r="G11" s="233" t="s">
        <v>582</v>
      </c>
      <c r="H11" s="231"/>
      <c r="I11" s="232">
        <v>9</v>
      </c>
      <c r="J11" s="233"/>
      <c r="K11" s="234">
        <v>93</v>
      </c>
      <c r="L11" s="235"/>
      <c r="M11" s="235"/>
      <c r="N11" s="235"/>
    </row>
    <row r="12" spans="2:15">
      <c r="B12" s="3" t="s">
        <v>208</v>
      </c>
      <c r="C12" s="3" t="s">
        <v>209</v>
      </c>
      <c r="D12" s="258" t="str">
        <f t="shared" si="0"/>
        <v>0994</v>
      </c>
      <c r="E12" s="230">
        <v>0</v>
      </c>
      <c r="F12" s="230">
        <v>21</v>
      </c>
      <c r="G12" s="233" t="s">
        <v>579</v>
      </c>
      <c r="H12" s="236"/>
      <c r="I12" s="232">
        <v>9</v>
      </c>
      <c r="J12" s="233"/>
      <c r="K12" s="234">
        <v>94</v>
      </c>
      <c r="L12" s="235"/>
      <c r="M12" s="235"/>
      <c r="N12" s="235"/>
    </row>
    <row r="13" spans="2:15">
      <c r="B13" s="3" t="s">
        <v>208</v>
      </c>
      <c r="C13" s="3" t="s">
        <v>209</v>
      </c>
      <c r="D13" s="258" t="str">
        <f t="shared" si="0"/>
        <v>0995</v>
      </c>
      <c r="E13" s="230">
        <v>0</v>
      </c>
      <c r="F13" s="230"/>
      <c r="G13" s="233" t="s">
        <v>231</v>
      </c>
      <c r="H13" s="236"/>
      <c r="I13" s="232">
        <v>9</v>
      </c>
      <c r="J13" s="233"/>
      <c r="K13" s="234">
        <v>95</v>
      </c>
      <c r="L13" s="235"/>
      <c r="M13" s="235"/>
      <c r="N13" s="235"/>
    </row>
    <row r="14" spans="2:15">
      <c r="B14" s="3" t="s">
        <v>208</v>
      </c>
      <c r="C14" s="3" t="s">
        <v>209</v>
      </c>
      <c r="D14" s="258" t="str">
        <f t="shared" si="0"/>
        <v>0996</v>
      </c>
      <c r="E14" s="230">
        <v>0</v>
      </c>
      <c r="F14" s="230"/>
      <c r="G14" s="233" t="s">
        <v>232</v>
      </c>
      <c r="H14" s="236"/>
      <c r="I14" s="232">
        <v>9</v>
      </c>
      <c r="J14" s="233"/>
      <c r="K14" s="234">
        <v>96</v>
      </c>
      <c r="L14" s="235"/>
      <c r="M14" s="235"/>
      <c r="N14" s="235"/>
    </row>
    <row r="15" spans="2:15">
      <c r="B15" s="3" t="s">
        <v>208</v>
      </c>
      <c r="C15" s="3" t="s">
        <v>209</v>
      </c>
      <c r="D15" s="258" t="str">
        <f t="shared" si="0"/>
        <v>0999</v>
      </c>
      <c r="E15" s="230">
        <v>0</v>
      </c>
      <c r="F15" s="230"/>
      <c r="G15" s="237"/>
      <c r="H15" s="236"/>
      <c r="I15" s="232">
        <v>9</v>
      </c>
      <c r="J15" s="233"/>
      <c r="K15" s="234">
        <v>99</v>
      </c>
      <c r="L15" s="235"/>
      <c r="M15" s="235"/>
      <c r="N15" s="235"/>
    </row>
  </sheetData>
  <phoneticPr fontId="1"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1:S141"/>
  <sheetViews>
    <sheetView topLeftCell="H40" zoomScale="85" workbookViewId="0">
      <selection activeCell="O107" sqref="O107"/>
    </sheetView>
  </sheetViews>
  <sheetFormatPr defaultRowHeight="12.75"/>
  <cols>
    <col min="2" max="2" width="32.5703125" customWidth="1"/>
    <col min="7" max="7" width="14.7109375" customWidth="1"/>
    <col min="8" max="8" width="90" customWidth="1"/>
    <col min="9" max="10" width="7.28515625" style="9" customWidth="1"/>
    <col min="11" max="19" width="9.140625" style="9"/>
  </cols>
  <sheetData>
    <row r="1" spans="1:7">
      <c r="A1" s="304" t="s">
        <v>669</v>
      </c>
      <c r="B1" s="266"/>
      <c r="C1" s="266"/>
      <c r="D1" s="266"/>
      <c r="E1" s="266"/>
      <c r="F1" s="266"/>
      <c r="G1" s="323"/>
    </row>
    <row r="2" spans="1:7">
      <c r="A2" s="265" t="s">
        <v>144</v>
      </c>
      <c r="B2" s="227" t="s">
        <v>557</v>
      </c>
      <c r="C2" s="324" t="s">
        <v>199</v>
      </c>
      <c r="D2" s="266"/>
      <c r="E2" s="325"/>
      <c r="F2" s="325"/>
      <c r="G2" s="326" t="s">
        <v>577</v>
      </c>
    </row>
    <row r="3" spans="1:7">
      <c r="A3" s="327">
        <v>0</v>
      </c>
      <c r="B3" s="239" t="s">
        <v>578</v>
      </c>
      <c r="C3" s="266" t="s">
        <v>197</v>
      </c>
      <c r="D3" s="266"/>
      <c r="E3" s="266"/>
      <c r="F3" s="266"/>
      <c r="G3" s="206">
        <v>10</v>
      </c>
    </row>
    <row r="4" spans="1:7">
      <c r="A4" s="327">
        <v>0</v>
      </c>
      <c r="B4" s="239" t="s">
        <v>578</v>
      </c>
      <c r="C4" s="266" t="s">
        <v>196</v>
      </c>
      <c r="D4" s="266"/>
      <c r="E4" s="266"/>
      <c r="F4" s="266"/>
      <c r="G4" s="206">
        <v>11</v>
      </c>
    </row>
    <row r="5" spans="1:7">
      <c r="A5" s="327">
        <v>0</v>
      </c>
      <c r="B5" s="239" t="s">
        <v>578</v>
      </c>
      <c r="C5" s="266" t="s">
        <v>198</v>
      </c>
      <c r="D5" s="266"/>
      <c r="E5" s="266"/>
      <c r="F5" s="266"/>
      <c r="G5" s="206">
        <v>12</v>
      </c>
    </row>
    <row r="6" spans="1:7">
      <c r="A6" s="328">
        <v>0</v>
      </c>
      <c r="B6" s="239" t="s">
        <v>578</v>
      </c>
      <c r="C6" s="266" t="s">
        <v>188</v>
      </c>
      <c r="D6" s="266"/>
      <c r="E6" s="266"/>
      <c r="F6" s="266"/>
      <c r="G6" s="329">
        <v>21</v>
      </c>
    </row>
    <row r="7" spans="1:7">
      <c r="A7" s="328" t="s">
        <v>576</v>
      </c>
      <c r="B7" s="330" t="s">
        <v>576</v>
      </c>
      <c r="C7" s="266" t="s">
        <v>174</v>
      </c>
      <c r="D7" s="266"/>
      <c r="E7" s="266"/>
      <c r="F7" s="266"/>
      <c r="G7" s="329">
        <v>22</v>
      </c>
    </row>
    <row r="8" spans="1:7" ht="15.75">
      <c r="A8" s="328">
        <v>1</v>
      </c>
      <c r="B8" s="192" t="s">
        <v>639</v>
      </c>
      <c r="C8" s="266" t="s">
        <v>554</v>
      </c>
      <c r="D8" s="266"/>
      <c r="E8" s="266"/>
      <c r="F8" s="266"/>
      <c r="G8" s="331">
        <v>30</v>
      </c>
    </row>
    <row r="9" spans="1:7">
      <c r="A9" s="328">
        <v>2</v>
      </c>
      <c r="B9" s="192" t="s">
        <v>176</v>
      </c>
      <c r="C9" s="266" t="s">
        <v>176</v>
      </c>
      <c r="D9" s="266"/>
      <c r="E9" s="266"/>
      <c r="F9" s="266"/>
      <c r="G9" s="329">
        <v>36</v>
      </c>
    </row>
    <row r="10" spans="1:7">
      <c r="A10" s="328">
        <v>3</v>
      </c>
      <c r="B10" s="192" t="s">
        <v>588</v>
      </c>
      <c r="C10" s="266" t="s">
        <v>189</v>
      </c>
      <c r="D10" s="266"/>
      <c r="E10" s="266"/>
      <c r="F10" s="266"/>
      <c r="G10" s="329">
        <v>37</v>
      </c>
    </row>
    <row r="11" spans="1:7">
      <c r="A11" s="328" t="s">
        <v>576</v>
      </c>
      <c r="B11" s="330" t="s">
        <v>576</v>
      </c>
      <c r="C11" s="266" t="s">
        <v>190</v>
      </c>
      <c r="D11" s="266"/>
      <c r="E11" s="266"/>
      <c r="F11" s="266"/>
      <c r="G11" s="329">
        <v>40</v>
      </c>
    </row>
    <row r="12" spans="1:7">
      <c r="A12" s="328" t="s">
        <v>576</v>
      </c>
      <c r="B12" s="330" t="s">
        <v>576</v>
      </c>
      <c r="C12" s="266" t="s">
        <v>177</v>
      </c>
      <c r="D12" s="266"/>
      <c r="E12" s="266"/>
      <c r="F12" s="266"/>
      <c r="G12" s="329">
        <v>45</v>
      </c>
    </row>
    <row r="13" spans="1:7">
      <c r="A13" s="328" t="s">
        <v>576</v>
      </c>
      <c r="B13" s="330" t="s">
        <v>576</v>
      </c>
      <c r="C13" s="266" t="s">
        <v>191</v>
      </c>
      <c r="D13" s="266"/>
      <c r="E13" s="266"/>
      <c r="F13" s="266"/>
      <c r="G13" s="329">
        <v>48</v>
      </c>
    </row>
    <row r="14" spans="1:7">
      <c r="A14" s="328" t="s">
        <v>576</v>
      </c>
      <c r="B14" s="330" t="s">
        <v>576</v>
      </c>
      <c r="C14" s="266" t="s">
        <v>178</v>
      </c>
      <c r="D14" s="266"/>
      <c r="E14" s="266"/>
      <c r="F14" s="266"/>
      <c r="G14" s="329">
        <v>50</v>
      </c>
    </row>
    <row r="15" spans="1:7">
      <c r="A15" s="328">
        <v>4</v>
      </c>
      <c r="B15" s="192" t="s">
        <v>591</v>
      </c>
      <c r="C15" s="266" t="s">
        <v>555</v>
      </c>
      <c r="D15" s="266"/>
      <c r="E15" s="266"/>
      <c r="F15" s="266"/>
      <c r="G15" s="329">
        <v>51</v>
      </c>
    </row>
    <row r="16" spans="1:7">
      <c r="A16" s="328">
        <v>5</v>
      </c>
      <c r="B16" s="192" t="s">
        <v>179</v>
      </c>
      <c r="C16" s="266" t="s">
        <v>179</v>
      </c>
      <c r="D16" s="266"/>
      <c r="E16" s="266"/>
      <c r="F16" s="266"/>
      <c r="G16" s="329">
        <v>55</v>
      </c>
    </row>
    <row r="17" spans="1:7">
      <c r="A17" s="328">
        <v>6</v>
      </c>
      <c r="B17" s="192" t="s">
        <v>180</v>
      </c>
      <c r="C17" s="266" t="s">
        <v>180</v>
      </c>
      <c r="D17" s="266"/>
      <c r="E17" s="266"/>
      <c r="F17" s="266"/>
      <c r="G17" s="329">
        <v>56</v>
      </c>
    </row>
    <row r="18" spans="1:7">
      <c r="A18" s="328">
        <v>7</v>
      </c>
      <c r="B18" s="192" t="s">
        <v>587</v>
      </c>
      <c r="C18" s="266" t="s">
        <v>193</v>
      </c>
      <c r="D18" s="266"/>
      <c r="E18" s="266"/>
      <c r="F18" s="266"/>
      <c r="G18" s="329">
        <v>57</v>
      </c>
    </row>
    <row r="19" spans="1:7">
      <c r="A19" s="332">
        <v>8</v>
      </c>
      <c r="B19" s="192" t="s">
        <v>181</v>
      </c>
      <c r="C19" s="266" t="s">
        <v>181</v>
      </c>
      <c r="D19" s="266"/>
      <c r="E19" s="266"/>
      <c r="F19" s="266"/>
      <c r="G19" s="329">
        <v>60</v>
      </c>
    </row>
    <row r="20" spans="1:7">
      <c r="A20" s="328">
        <v>9</v>
      </c>
      <c r="B20" s="192" t="s">
        <v>194</v>
      </c>
      <c r="C20" s="266" t="s">
        <v>194</v>
      </c>
      <c r="D20" s="266"/>
      <c r="E20" s="266"/>
      <c r="F20" s="266"/>
      <c r="G20" s="329">
        <v>62</v>
      </c>
    </row>
    <row r="21" spans="1:7">
      <c r="A21" s="328" t="s">
        <v>576</v>
      </c>
      <c r="B21" s="330" t="s">
        <v>576</v>
      </c>
      <c r="C21" s="266" t="s">
        <v>195</v>
      </c>
      <c r="D21" s="266"/>
      <c r="E21" s="266"/>
      <c r="F21" s="266"/>
      <c r="G21" s="329">
        <v>63</v>
      </c>
    </row>
    <row r="22" spans="1:7">
      <c r="A22" s="328" t="s">
        <v>576</v>
      </c>
      <c r="B22" s="330" t="s">
        <v>576</v>
      </c>
      <c r="C22" s="266" t="s">
        <v>182</v>
      </c>
      <c r="D22" s="266"/>
      <c r="E22" s="266"/>
      <c r="F22" s="266"/>
      <c r="G22" s="329">
        <v>65</v>
      </c>
    </row>
    <row r="23" spans="1:7">
      <c r="A23" s="328" t="s">
        <v>576</v>
      </c>
      <c r="B23" s="330" t="s">
        <v>576</v>
      </c>
      <c r="C23" s="266" t="s">
        <v>183</v>
      </c>
      <c r="D23" s="266"/>
      <c r="E23" s="266"/>
      <c r="F23" s="266"/>
      <c r="G23" s="329">
        <v>70</v>
      </c>
    </row>
    <row r="24" spans="1:7">
      <c r="A24" s="328" t="s">
        <v>576</v>
      </c>
      <c r="B24" s="330" t="s">
        <v>576</v>
      </c>
      <c r="C24" s="266" t="s">
        <v>184</v>
      </c>
      <c r="D24" s="266"/>
      <c r="E24" s="266"/>
      <c r="F24" s="266"/>
      <c r="G24" s="329">
        <v>73</v>
      </c>
    </row>
    <row r="25" spans="1:7">
      <c r="A25" s="328" t="s">
        <v>576</v>
      </c>
      <c r="B25" s="330" t="s">
        <v>576</v>
      </c>
      <c r="C25" s="266" t="s">
        <v>185</v>
      </c>
      <c r="D25" s="266"/>
      <c r="E25" s="266"/>
      <c r="F25" s="266"/>
      <c r="G25" s="329">
        <v>75</v>
      </c>
    </row>
    <row r="26" spans="1:7">
      <c r="A26" s="328" t="s">
        <v>576</v>
      </c>
      <c r="B26" s="330" t="s">
        <v>576</v>
      </c>
      <c r="C26" s="266" t="s">
        <v>186</v>
      </c>
      <c r="D26" s="266"/>
      <c r="E26" s="266"/>
      <c r="F26" s="266"/>
      <c r="G26" s="329">
        <v>77</v>
      </c>
    </row>
    <row r="27" spans="1:7">
      <c r="A27" s="9"/>
      <c r="E27" s="9"/>
      <c r="F27" s="9"/>
      <c r="G27" s="9"/>
    </row>
    <row r="28" spans="1:7">
      <c r="A28" s="221" t="s">
        <v>558</v>
      </c>
      <c r="B28" s="221"/>
      <c r="C28" s="312"/>
      <c r="D28" s="313"/>
      <c r="E28" s="313"/>
      <c r="F28" s="313"/>
      <c r="G28" s="314"/>
    </row>
    <row r="29" spans="1:7">
      <c r="A29" s="221" t="s">
        <v>144</v>
      </c>
      <c r="B29" s="221" t="s">
        <v>557</v>
      </c>
      <c r="C29" s="315" t="s">
        <v>199</v>
      </c>
      <c r="D29" s="316"/>
      <c r="E29" s="316"/>
      <c r="F29" s="316"/>
      <c r="G29" s="317"/>
    </row>
    <row r="30" spans="1:7" ht="15.75">
      <c r="A30" s="318">
        <v>0</v>
      </c>
      <c r="B30" s="190" t="s">
        <v>559</v>
      </c>
      <c r="C30" s="319" t="s">
        <v>417</v>
      </c>
      <c r="D30" s="320"/>
      <c r="E30" s="321"/>
      <c r="F30" s="320"/>
      <c r="G30" s="305"/>
    </row>
    <row r="31" spans="1:7" ht="15.75">
      <c r="A31" s="318">
        <v>1</v>
      </c>
      <c r="B31" s="190" t="s">
        <v>560</v>
      </c>
      <c r="C31" s="319" t="s">
        <v>442</v>
      </c>
      <c r="D31" s="320"/>
      <c r="E31" s="321"/>
      <c r="F31" s="320"/>
      <c r="G31" s="305"/>
    </row>
    <row r="32" spans="1:7" ht="15.75">
      <c r="A32" s="318">
        <v>2</v>
      </c>
      <c r="B32" s="190" t="s">
        <v>561</v>
      </c>
      <c r="C32" s="319" t="s">
        <v>451</v>
      </c>
      <c r="D32" s="320"/>
      <c r="E32" s="321"/>
      <c r="F32" s="320"/>
      <c r="G32" s="305"/>
    </row>
    <row r="33" spans="1:19" ht="15.75">
      <c r="A33" s="318">
        <v>3</v>
      </c>
      <c r="B33" s="190" t="s">
        <v>562</v>
      </c>
      <c r="C33" s="319" t="s">
        <v>456</v>
      </c>
      <c r="D33" s="320"/>
      <c r="E33" s="321"/>
      <c r="F33" s="320"/>
      <c r="G33" s="305"/>
    </row>
    <row r="34" spans="1:19" ht="15.75">
      <c r="A34" s="318">
        <v>4</v>
      </c>
      <c r="B34" s="190" t="s">
        <v>563</v>
      </c>
      <c r="C34" s="319" t="s">
        <v>465</v>
      </c>
      <c r="D34" s="320"/>
      <c r="E34" s="321"/>
      <c r="F34" s="320"/>
      <c r="G34" s="305"/>
    </row>
    <row r="35" spans="1:19" ht="15.75">
      <c r="A35" s="318">
        <v>5</v>
      </c>
      <c r="B35" s="190" t="s">
        <v>564</v>
      </c>
      <c r="C35" s="319" t="s">
        <v>472</v>
      </c>
      <c r="D35" s="320"/>
      <c r="E35" s="321"/>
      <c r="F35" s="320"/>
      <c r="G35" s="305"/>
    </row>
    <row r="36" spans="1:19" ht="15.75">
      <c r="A36" s="318">
        <v>6</v>
      </c>
      <c r="B36" s="190" t="s">
        <v>565</v>
      </c>
      <c r="C36" s="319" t="s">
        <v>479</v>
      </c>
      <c r="D36" s="320"/>
      <c r="E36" s="321"/>
      <c r="F36" s="320"/>
      <c r="G36" s="305"/>
    </row>
    <row r="37" spans="1:19" ht="15.75">
      <c r="A37" s="318">
        <v>7</v>
      </c>
      <c r="B37" s="190" t="s">
        <v>566</v>
      </c>
      <c r="C37" s="319" t="s">
        <v>489</v>
      </c>
      <c r="D37" s="320"/>
      <c r="E37" s="321"/>
      <c r="F37" s="320"/>
      <c r="G37" s="305"/>
    </row>
    <row r="38" spans="1:19" ht="15.75">
      <c r="A38" s="318">
        <v>8</v>
      </c>
      <c r="B38" s="190" t="s">
        <v>552</v>
      </c>
      <c r="C38" s="319" t="s">
        <v>492</v>
      </c>
      <c r="D38" s="320"/>
      <c r="E38" s="321"/>
      <c r="F38" s="320"/>
      <c r="G38" s="305"/>
    </row>
    <row r="39" spans="1:19" ht="15.75">
      <c r="A39" s="318">
        <v>9</v>
      </c>
      <c r="B39" s="190" t="s">
        <v>584</v>
      </c>
      <c r="C39" s="319" t="s">
        <v>496</v>
      </c>
      <c r="D39" s="320"/>
      <c r="E39" s="321"/>
      <c r="F39" s="320"/>
      <c r="G39" s="305"/>
    </row>
    <row r="40" spans="1:19" ht="15.75">
      <c r="A40" s="111"/>
      <c r="C40" s="109"/>
      <c r="E40" s="9"/>
    </row>
    <row r="41" spans="1:19" ht="15.75">
      <c r="A41" s="111"/>
      <c r="C41" s="109"/>
      <c r="E41" s="9"/>
      <c r="K41" s="284" t="s">
        <v>671</v>
      </c>
      <c r="L41" s="285"/>
      <c r="M41" s="285"/>
      <c r="N41" s="285"/>
      <c r="O41" s="285"/>
      <c r="P41" s="285"/>
      <c r="Q41" s="285"/>
      <c r="R41" s="285"/>
      <c r="S41" s="286"/>
    </row>
    <row r="42" spans="1:19">
      <c r="A42" s="65" t="s">
        <v>394</v>
      </c>
      <c r="B42" s="65"/>
      <c r="C42" s="100" t="s">
        <v>132</v>
      </c>
      <c r="D42" s="101"/>
      <c r="E42" s="383"/>
      <c r="F42" s="383"/>
      <c r="G42" s="388"/>
      <c r="H42" s="65" t="s">
        <v>394</v>
      </c>
      <c r="I42" s="337"/>
      <c r="K42" s="287">
        <v>1</v>
      </c>
      <c r="L42" s="287">
        <v>2</v>
      </c>
      <c r="M42" s="287">
        <v>3</v>
      </c>
      <c r="N42" s="287">
        <v>4</v>
      </c>
      <c r="O42" s="287">
        <v>5</v>
      </c>
      <c r="P42" s="287">
        <v>6</v>
      </c>
      <c r="Q42" s="287">
        <v>7</v>
      </c>
      <c r="R42" s="287">
        <v>8</v>
      </c>
      <c r="S42" s="287">
        <v>9</v>
      </c>
    </row>
    <row r="43" spans="1:19">
      <c r="A43" s="384" t="s">
        <v>144</v>
      </c>
      <c r="B43" s="385"/>
      <c r="C43" s="100" t="s">
        <v>144</v>
      </c>
      <c r="D43" s="101"/>
      <c r="E43" s="383"/>
      <c r="F43" s="383"/>
      <c r="G43" s="388"/>
      <c r="H43" s="65" t="s">
        <v>199</v>
      </c>
      <c r="I43" s="338" t="s">
        <v>532</v>
      </c>
      <c r="K43" s="287" t="s">
        <v>639</v>
      </c>
      <c r="L43" s="287" t="s">
        <v>430</v>
      </c>
      <c r="M43" s="287" t="s">
        <v>431</v>
      </c>
      <c r="N43" s="287" t="s">
        <v>432</v>
      </c>
      <c r="O43" s="287" t="s">
        <v>433</v>
      </c>
      <c r="P43" s="287" t="s">
        <v>434</v>
      </c>
      <c r="Q43" s="287" t="s">
        <v>435</v>
      </c>
      <c r="R43" s="287" t="s">
        <v>436</v>
      </c>
      <c r="S43" s="287" t="s">
        <v>437</v>
      </c>
    </row>
    <row r="44" spans="1:19" s="61" customFormat="1">
      <c r="A44" s="307"/>
      <c r="B44" s="308"/>
      <c r="C44" s="309"/>
      <c r="D44" s="310"/>
      <c r="E44" s="310"/>
      <c r="F44" s="310"/>
      <c r="G44" s="310"/>
      <c r="H44" s="67"/>
      <c r="I44" s="194"/>
      <c r="J44" s="194"/>
      <c r="K44" s="311"/>
      <c r="L44" s="311"/>
      <c r="M44" s="311"/>
      <c r="N44" s="311"/>
      <c r="O44" s="311"/>
      <c r="P44" s="311"/>
      <c r="Q44" s="311"/>
      <c r="R44" s="311"/>
      <c r="S44" s="311"/>
    </row>
    <row r="45" spans="1:19">
      <c r="A45" s="384" t="s">
        <v>417</v>
      </c>
      <c r="B45" s="56"/>
      <c r="C45" s="306">
        <v>0</v>
      </c>
      <c r="D45" s="320"/>
      <c r="E45" s="320"/>
      <c r="F45" s="320"/>
      <c r="G45" s="320"/>
      <c r="H45" s="68"/>
      <c r="I45" s="335">
        <v>1.4E-2</v>
      </c>
      <c r="J45" s="391"/>
      <c r="K45" s="76"/>
      <c r="L45" s="76"/>
      <c r="M45" s="76"/>
      <c r="N45" s="76"/>
      <c r="O45" s="76"/>
      <c r="P45" s="76"/>
      <c r="Q45" s="76"/>
      <c r="R45" s="76"/>
      <c r="S45" s="76"/>
    </row>
    <row r="46" spans="1:19">
      <c r="A46" s="386">
        <v>1</v>
      </c>
      <c r="B46" s="387"/>
      <c r="C46" s="306">
        <v>0</v>
      </c>
      <c r="D46" s="320"/>
      <c r="E46" s="320"/>
      <c r="F46" s="320"/>
      <c r="G46" s="320"/>
      <c r="H46" s="389" t="s">
        <v>418</v>
      </c>
      <c r="I46" s="336"/>
      <c r="J46" s="392"/>
      <c r="K46" s="76"/>
      <c r="L46" s="76"/>
      <c r="M46" s="76"/>
      <c r="N46" s="76"/>
      <c r="O46" s="76"/>
      <c r="P46" s="76"/>
      <c r="Q46" s="76"/>
      <c r="R46" s="76"/>
      <c r="S46" s="76"/>
    </row>
    <row r="47" spans="1:19" ht="25.5">
      <c r="A47" s="386">
        <v>2</v>
      </c>
      <c r="B47" s="387"/>
      <c r="C47" s="306">
        <v>0</v>
      </c>
      <c r="D47" s="320"/>
      <c r="E47" s="320"/>
      <c r="F47" s="320"/>
      <c r="G47" s="320"/>
      <c r="H47" s="389" t="s">
        <v>419</v>
      </c>
      <c r="I47" s="336"/>
      <c r="J47" s="392"/>
      <c r="K47" s="76"/>
      <c r="L47" s="76"/>
      <c r="M47" s="76"/>
      <c r="N47" s="76"/>
      <c r="O47" s="76"/>
      <c r="P47" s="76"/>
      <c r="Q47" s="76"/>
      <c r="R47" s="76"/>
      <c r="S47" s="76"/>
    </row>
    <row r="48" spans="1:19" ht="24.75" customHeight="1">
      <c r="A48" s="386">
        <v>3</v>
      </c>
      <c r="B48" s="387"/>
      <c r="C48" s="306">
        <v>0</v>
      </c>
      <c r="D48" s="320"/>
      <c r="E48" s="320"/>
      <c r="F48" s="320"/>
      <c r="G48" s="320"/>
      <c r="H48" s="389" t="s">
        <v>420</v>
      </c>
      <c r="I48" s="336"/>
      <c r="J48" s="392"/>
      <c r="K48" s="76"/>
      <c r="L48" s="76"/>
      <c r="M48" s="76"/>
      <c r="N48" s="76"/>
      <c r="O48" s="76"/>
      <c r="P48" s="76"/>
      <c r="Q48" s="76"/>
      <c r="R48" s="76"/>
      <c r="S48" s="76"/>
    </row>
    <row r="49" spans="1:19" ht="15" customHeight="1">
      <c r="A49" s="386">
        <v>4</v>
      </c>
      <c r="B49" s="387"/>
      <c r="C49" s="306">
        <v>0</v>
      </c>
      <c r="D49" s="320"/>
      <c r="E49" s="320"/>
      <c r="F49" s="320"/>
      <c r="G49" s="320"/>
      <c r="H49" s="389" t="s">
        <v>421</v>
      </c>
      <c r="I49" s="336"/>
      <c r="J49" s="392"/>
      <c r="K49" s="76"/>
      <c r="L49" s="76"/>
      <c r="M49" s="76"/>
      <c r="N49" s="76"/>
      <c r="O49" s="76"/>
      <c r="P49" s="76"/>
      <c r="Q49" s="76"/>
      <c r="R49" s="76"/>
      <c r="S49" s="76"/>
    </row>
    <row r="50" spans="1:19" ht="26.25" customHeight="1">
      <c r="A50" s="386">
        <v>5</v>
      </c>
      <c r="B50" s="387"/>
      <c r="C50" s="306">
        <v>0</v>
      </c>
      <c r="D50" s="320"/>
      <c r="E50" s="320"/>
      <c r="F50" s="320"/>
      <c r="G50" s="320"/>
      <c r="H50" s="389" t="s">
        <v>422</v>
      </c>
      <c r="I50" s="336"/>
      <c r="J50" s="392"/>
      <c r="K50" s="76"/>
      <c r="L50" s="76"/>
      <c r="M50" s="76"/>
      <c r="N50" s="76"/>
      <c r="O50" s="76"/>
      <c r="P50" s="76"/>
      <c r="Q50" s="76"/>
      <c r="R50" s="76"/>
      <c r="S50" s="76"/>
    </row>
    <row r="51" spans="1:19" ht="14.25" customHeight="1">
      <c r="A51" s="386">
        <v>6</v>
      </c>
      <c r="B51" s="387"/>
      <c r="C51" s="306">
        <v>0</v>
      </c>
      <c r="D51" s="320"/>
      <c r="E51" s="320"/>
      <c r="F51" s="320"/>
      <c r="G51" s="320"/>
      <c r="H51" s="389" t="s">
        <v>423</v>
      </c>
      <c r="I51" s="339" t="s">
        <v>416</v>
      </c>
      <c r="J51" s="395">
        <v>1</v>
      </c>
      <c r="K51" s="76"/>
      <c r="L51" s="76"/>
      <c r="M51" s="279" t="str">
        <f>CONCATENATE(M$42,TEXT($C51,"0"),TEXT($A51,"00"))</f>
        <v>3006</v>
      </c>
      <c r="N51" s="76"/>
      <c r="O51" s="76"/>
      <c r="P51" s="76"/>
      <c r="Q51" s="76"/>
      <c r="R51" s="76"/>
      <c r="S51" s="76"/>
    </row>
    <row r="52" spans="1:19" ht="15.75" customHeight="1" thickBot="1">
      <c r="A52" s="386">
        <v>7</v>
      </c>
      <c r="B52" s="387"/>
      <c r="C52" s="306">
        <v>0</v>
      </c>
      <c r="D52" s="320"/>
      <c r="E52" s="320"/>
      <c r="F52" s="320"/>
      <c r="G52" s="320"/>
      <c r="H52" s="389" t="s">
        <v>424</v>
      </c>
      <c r="I52" s="336"/>
      <c r="J52" s="392"/>
      <c r="K52" s="333"/>
      <c r="L52" s="333"/>
      <c r="M52" s="333"/>
      <c r="N52" s="333"/>
      <c r="P52" s="76"/>
      <c r="Q52" s="76"/>
      <c r="R52" s="76"/>
      <c r="S52" s="76"/>
    </row>
    <row r="53" spans="1:19" ht="18.75" customHeight="1" thickBot="1">
      <c r="A53" s="386">
        <v>8</v>
      </c>
      <c r="B53" s="387"/>
      <c r="C53" s="306">
        <v>0</v>
      </c>
      <c r="D53" s="320"/>
      <c r="E53" s="320"/>
      <c r="F53" s="320"/>
      <c r="G53" s="320"/>
      <c r="H53" s="389" t="s">
        <v>426</v>
      </c>
      <c r="I53" s="339" t="s">
        <v>416</v>
      </c>
      <c r="J53" s="395">
        <v>1</v>
      </c>
      <c r="K53" s="303" t="str">
        <f>CONCATENATE(K$42,TEXT($C53,"0"),TEXT($A53,"00"))</f>
        <v>1008</v>
      </c>
      <c r="L53" s="288"/>
      <c r="M53" s="289" t="str">
        <f>CONCATENATE(M$42,TEXT($C53,"0"),TEXT($A53,"00"))</f>
        <v>3008</v>
      </c>
      <c r="N53" s="290" t="str">
        <f>CONCATENATE(N$42,TEXT($C53,"0"),TEXT($A53,"00"))</f>
        <v>4008</v>
      </c>
      <c r="O53" s="344"/>
      <c r="P53" s="76"/>
      <c r="Q53" s="76"/>
      <c r="R53" s="76"/>
      <c r="S53" s="76"/>
    </row>
    <row r="54" spans="1:19" ht="25.5">
      <c r="A54" s="386"/>
      <c r="B54" s="387"/>
      <c r="C54" s="306"/>
      <c r="D54" s="320"/>
      <c r="E54" s="320"/>
      <c r="F54" s="320"/>
      <c r="G54" s="320"/>
      <c r="H54" s="389" t="s">
        <v>427</v>
      </c>
      <c r="I54" s="336"/>
      <c r="J54" s="392"/>
      <c r="K54" s="334"/>
      <c r="L54" s="334"/>
      <c r="M54" s="334"/>
      <c r="N54" s="334"/>
      <c r="P54" s="76"/>
      <c r="Q54" s="76"/>
      <c r="R54" s="76"/>
      <c r="S54" s="76"/>
    </row>
    <row r="55" spans="1:19">
      <c r="A55" s="384" t="s">
        <v>442</v>
      </c>
      <c r="B55" s="387"/>
      <c r="C55" s="306">
        <v>1</v>
      </c>
      <c r="D55" s="320"/>
      <c r="E55" s="320"/>
      <c r="F55" s="320"/>
      <c r="G55" s="320"/>
      <c r="H55" s="389"/>
      <c r="I55" s="336"/>
      <c r="J55" s="392"/>
      <c r="K55" s="76"/>
      <c r="L55" s="76"/>
      <c r="M55" s="76"/>
      <c r="N55" s="76"/>
      <c r="O55" s="76"/>
      <c r="P55" s="76"/>
      <c r="Q55" s="76"/>
      <c r="R55" s="76"/>
      <c r="S55" s="76"/>
    </row>
    <row r="56" spans="1:19" ht="15" customHeight="1">
      <c r="A56" s="386">
        <v>9</v>
      </c>
      <c r="B56" s="387"/>
      <c r="C56" s="306">
        <v>1</v>
      </c>
      <c r="D56" s="320"/>
      <c r="E56" s="320"/>
      <c r="F56" s="320"/>
      <c r="G56" s="320"/>
      <c r="H56" s="389" t="s">
        <v>443</v>
      </c>
      <c r="I56" s="336"/>
      <c r="J56" s="392"/>
      <c r="K56" s="76"/>
      <c r="L56" s="76"/>
      <c r="M56" s="76"/>
      <c r="N56" s="76"/>
      <c r="O56" s="76"/>
      <c r="P56" s="76"/>
      <c r="Q56" s="76"/>
      <c r="R56" s="76"/>
      <c r="S56" s="76"/>
    </row>
    <row r="57" spans="1:19" ht="14.25" customHeight="1">
      <c r="A57" s="386">
        <v>10</v>
      </c>
      <c r="B57" s="387"/>
      <c r="C57" s="306">
        <v>1</v>
      </c>
      <c r="D57" s="320"/>
      <c r="E57" s="320"/>
      <c r="F57" s="320"/>
      <c r="G57" s="320"/>
      <c r="H57" s="389" t="s">
        <v>444</v>
      </c>
      <c r="I57" s="339" t="s">
        <v>416</v>
      </c>
      <c r="J57" s="395">
        <v>1</v>
      </c>
      <c r="K57" s="340" t="str">
        <f>CONCATENATE(K$42,TEXT($C57,"0"),TEXT($A57,"00"))</f>
        <v>1110</v>
      </c>
      <c r="L57" s="76"/>
      <c r="M57" s="76"/>
      <c r="N57" s="76"/>
      <c r="O57" s="76"/>
      <c r="P57" s="76"/>
      <c r="Q57" s="76"/>
      <c r="R57" s="76"/>
      <c r="S57" s="76"/>
    </row>
    <row r="58" spans="1:19" ht="28.5" customHeight="1">
      <c r="A58" s="386">
        <v>11</v>
      </c>
      <c r="B58" s="387"/>
      <c r="C58" s="306">
        <v>1</v>
      </c>
      <c r="D58" s="320"/>
      <c r="E58" s="320"/>
      <c r="F58" s="320"/>
      <c r="G58" s="320"/>
      <c r="H58" s="389" t="s">
        <v>428</v>
      </c>
      <c r="I58" s="336"/>
      <c r="J58" s="392"/>
      <c r="K58" s="76"/>
      <c r="L58" s="76"/>
      <c r="M58" s="76"/>
      <c r="N58" s="76"/>
      <c r="O58" s="76"/>
      <c r="P58" s="76"/>
      <c r="Q58" s="76"/>
      <c r="R58" s="76"/>
      <c r="S58" s="76"/>
    </row>
    <row r="59" spans="1:19" ht="15" customHeight="1">
      <c r="A59" s="386">
        <v>12</v>
      </c>
      <c r="B59" s="387"/>
      <c r="C59" s="306">
        <v>1</v>
      </c>
      <c r="D59" s="320"/>
      <c r="E59" s="320"/>
      <c r="F59" s="320"/>
      <c r="G59" s="320"/>
      <c r="H59" s="389" t="s">
        <v>429</v>
      </c>
      <c r="I59" s="339" t="s">
        <v>416</v>
      </c>
      <c r="J59" s="395">
        <v>1</v>
      </c>
      <c r="K59" s="340" t="str">
        <f>CONCATENATE(K$42,TEXT($C59,"0"),TEXT($A59,"00"))</f>
        <v>1112</v>
      </c>
      <c r="L59" s="76"/>
      <c r="M59" s="341"/>
      <c r="N59" s="76"/>
      <c r="O59" s="76"/>
      <c r="P59" s="76"/>
      <c r="Q59" s="76"/>
      <c r="R59" s="76"/>
      <c r="S59" s="76"/>
    </row>
    <row r="60" spans="1:19">
      <c r="A60" s="386">
        <v>13</v>
      </c>
      <c r="B60" s="387"/>
      <c r="C60" s="306">
        <v>1</v>
      </c>
      <c r="D60" s="320"/>
      <c r="E60" s="320"/>
      <c r="F60" s="320"/>
      <c r="G60" s="320"/>
      <c r="H60" s="389" t="s">
        <v>447</v>
      </c>
      <c r="I60" s="339" t="s">
        <v>416</v>
      </c>
      <c r="J60" s="395">
        <v>1</v>
      </c>
      <c r="K60" s="340" t="str">
        <f>CONCATENATE(K$42,TEXT($C60,"0"),TEXT($A60,"00"))</f>
        <v>1113</v>
      </c>
      <c r="L60" s="76"/>
      <c r="M60" s="76"/>
      <c r="N60" s="76"/>
      <c r="O60" s="76"/>
      <c r="P60" s="76"/>
      <c r="Q60" s="76"/>
      <c r="R60" s="76"/>
      <c r="S60" s="76"/>
    </row>
    <row r="61" spans="1:19">
      <c r="A61" s="386">
        <v>14</v>
      </c>
      <c r="B61" s="387"/>
      <c r="C61" s="306">
        <v>1</v>
      </c>
      <c r="D61" s="320"/>
      <c r="E61" s="320"/>
      <c r="F61" s="320"/>
      <c r="G61" s="320"/>
      <c r="H61" s="389" t="s">
        <v>438</v>
      </c>
      <c r="I61" s="339" t="s">
        <v>416</v>
      </c>
      <c r="J61" s="395">
        <v>1</v>
      </c>
      <c r="K61" s="279" t="str">
        <f>CONCATENATE(K$42,TEXT($C61,"0"),TEXT($A61,"00"))</f>
        <v>1114</v>
      </c>
      <c r="L61" s="76"/>
      <c r="M61" s="76"/>
      <c r="N61" s="76"/>
      <c r="O61" s="76"/>
      <c r="P61" s="76"/>
      <c r="Q61" s="76"/>
      <c r="R61" s="76"/>
      <c r="S61" s="76"/>
    </row>
    <row r="62" spans="1:19" ht="40.5" customHeight="1">
      <c r="A62" s="386">
        <v>15</v>
      </c>
      <c r="B62" s="387"/>
      <c r="C62" s="306">
        <v>1</v>
      </c>
      <c r="D62" s="320"/>
      <c r="E62" s="320"/>
      <c r="F62" s="320"/>
      <c r="G62" s="320"/>
      <c r="H62" s="389" t="s">
        <v>449</v>
      </c>
      <c r="I62" s="336"/>
      <c r="J62" s="392"/>
      <c r="K62" s="76"/>
      <c r="L62" s="76"/>
      <c r="M62" s="76"/>
      <c r="N62" s="76"/>
      <c r="O62" s="76"/>
      <c r="P62" s="76"/>
      <c r="Q62" s="76"/>
      <c r="R62" s="76"/>
      <c r="S62" s="76"/>
    </row>
    <row r="63" spans="1:19">
      <c r="A63" s="386">
        <v>16</v>
      </c>
      <c r="B63" s="387"/>
      <c r="C63" s="306">
        <v>1</v>
      </c>
      <c r="D63" s="320"/>
      <c r="E63" s="320"/>
      <c r="F63" s="320"/>
      <c r="G63" s="320"/>
      <c r="H63" s="389" t="s">
        <v>450</v>
      </c>
      <c r="I63" s="339" t="s">
        <v>416</v>
      </c>
      <c r="J63" s="395">
        <v>1</v>
      </c>
      <c r="K63" s="342" t="str">
        <f>CONCATENATE(K$42,TEXT($C63,"0"),TEXT($A63,"00"))</f>
        <v>1116</v>
      </c>
      <c r="L63" s="76"/>
      <c r="M63" s="76"/>
      <c r="N63" s="76"/>
      <c r="O63" s="76"/>
      <c r="P63" s="76"/>
      <c r="Q63" s="76"/>
      <c r="R63" s="76"/>
      <c r="S63" s="76"/>
    </row>
    <row r="64" spans="1:19">
      <c r="A64" s="386"/>
      <c r="B64" s="387"/>
      <c r="C64" s="306"/>
      <c r="D64" s="320"/>
      <c r="E64" s="320"/>
      <c r="F64" s="320"/>
      <c r="G64" s="320"/>
      <c r="H64" s="389"/>
      <c r="I64" s="336"/>
      <c r="J64" s="392"/>
      <c r="K64" s="76"/>
      <c r="L64" s="76"/>
      <c r="M64" s="76"/>
      <c r="N64" s="76"/>
      <c r="O64" s="76"/>
      <c r="P64" s="76"/>
      <c r="Q64" s="76"/>
      <c r="R64" s="76"/>
      <c r="S64" s="76"/>
    </row>
    <row r="65" spans="1:19">
      <c r="A65" s="384" t="s">
        <v>451</v>
      </c>
      <c r="B65" s="387"/>
      <c r="C65" s="306">
        <v>2</v>
      </c>
      <c r="D65" s="320"/>
      <c r="E65" s="320"/>
      <c r="F65" s="320"/>
      <c r="G65" s="320"/>
      <c r="H65" s="389"/>
      <c r="I65" s="336"/>
      <c r="J65" s="392"/>
      <c r="K65" s="76"/>
      <c r="L65" s="76"/>
      <c r="M65" s="76"/>
      <c r="N65" s="76"/>
      <c r="O65" s="76"/>
      <c r="P65" s="76"/>
      <c r="Q65" s="76"/>
      <c r="R65" s="76"/>
      <c r="S65" s="76"/>
    </row>
    <row r="66" spans="1:19">
      <c r="A66" s="386">
        <v>17</v>
      </c>
      <c r="B66" s="387"/>
      <c r="C66" s="306">
        <v>2</v>
      </c>
      <c r="D66" s="320"/>
      <c r="E66" s="320"/>
      <c r="F66" s="320"/>
      <c r="G66" s="320"/>
      <c r="H66" s="389" t="s">
        <v>452</v>
      </c>
      <c r="I66" s="336"/>
      <c r="J66" s="392"/>
      <c r="K66" s="76"/>
      <c r="L66" s="76"/>
      <c r="M66" s="76"/>
      <c r="N66" s="76"/>
      <c r="O66" s="76"/>
      <c r="P66" s="76"/>
      <c r="Q66" s="76"/>
      <c r="R66" s="76"/>
      <c r="S66" s="76"/>
    </row>
    <row r="67" spans="1:19" ht="15" customHeight="1">
      <c r="A67" s="386">
        <v>18</v>
      </c>
      <c r="B67" s="387"/>
      <c r="C67" s="306">
        <v>2</v>
      </c>
      <c r="D67" s="320"/>
      <c r="E67" s="320"/>
      <c r="F67" s="320"/>
      <c r="G67" s="320"/>
      <c r="H67" s="389" t="s">
        <v>453</v>
      </c>
      <c r="I67" s="336"/>
      <c r="J67" s="392"/>
      <c r="K67" s="76"/>
      <c r="L67" s="76"/>
      <c r="M67" s="76"/>
      <c r="N67" s="76"/>
      <c r="O67" s="76"/>
      <c r="P67" s="76"/>
      <c r="Q67" s="76"/>
      <c r="R67" s="76"/>
      <c r="S67" s="76"/>
    </row>
    <row r="68" spans="1:19" ht="15" customHeight="1">
      <c r="A68" s="386">
        <v>19</v>
      </c>
      <c r="B68" s="387"/>
      <c r="C68" s="306">
        <v>2</v>
      </c>
      <c r="D68" s="320"/>
      <c r="E68" s="320"/>
      <c r="F68" s="320"/>
      <c r="G68" s="320"/>
      <c r="H68" s="389" t="s">
        <v>454</v>
      </c>
      <c r="I68" s="336"/>
      <c r="J68" s="392"/>
      <c r="K68" s="76"/>
      <c r="L68" s="76"/>
      <c r="M68" s="76"/>
      <c r="N68" s="76"/>
      <c r="O68" s="76"/>
      <c r="P68" s="76"/>
      <c r="Q68" s="76"/>
      <c r="R68" s="76"/>
      <c r="S68" s="76"/>
    </row>
    <row r="69" spans="1:19" ht="27" customHeight="1">
      <c r="A69" s="386">
        <v>20</v>
      </c>
      <c r="B69" s="387"/>
      <c r="C69" s="306">
        <v>2</v>
      </c>
      <c r="D69" s="320"/>
      <c r="E69" s="320"/>
      <c r="F69" s="320"/>
      <c r="G69" s="320"/>
      <c r="H69" s="389" t="s">
        <v>455</v>
      </c>
      <c r="I69" s="339" t="s">
        <v>416</v>
      </c>
      <c r="J69" s="395">
        <v>1</v>
      </c>
      <c r="K69" s="343" t="str">
        <f>CONCATENATE(K$42,TEXT($C69,"0"),TEXT($A69,"00"))</f>
        <v>1220</v>
      </c>
      <c r="L69" s="76"/>
      <c r="M69" s="76"/>
      <c r="N69" s="76"/>
      <c r="O69" s="76"/>
      <c r="P69" s="76"/>
      <c r="Q69" s="76"/>
      <c r="R69" s="76"/>
      <c r="S69" s="76"/>
    </row>
    <row r="70" spans="1:19">
      <c r="A70" s="386"/>
      <c r="B70" s="387"/>
      <c r="C70" s="306"/>
      <c r="D70" s="320"/>
      <c r="E70" s="320"/>
      <c r="F70" s="320"/>
      <c r="G70" s="320"/>
      <c r="H70" s="389"/>
      <c r="I70" s="336"/>
      <c r="J70" s="392"/>
      <c r="K70" s="76"/>
      <c r="L70" s="349"/>
      <c r="M70" s="76"/>
      <c r="N70" s="76"/>
      <c r="O70" s="76"/>
      <c r="P70" s="322"/>
      <c r="Q70" s="76"/>
      <c r="R70" s="76"/>
      <c r="S70" s="76"/>
    </row>
    <row r="71" spans="1:19" ht="13.5" thickBot="1">
      <c r="A71" s="384" t="s">
        <v>456</v>
      </c>
      <c r="B71" s="387"/>
      <c r="C71" s="306">
        <v>3</v>
      </c>
      <c r="D71" s="320"/>
      <c r="E71" s="320"/>
      <c r="F71" s="320"/>
      <c r="G71" s="320"/>
      <c r="H71" s="389"/>
      <c r="I71" s="336"/>
      <c r="J71" s="392"/>
      <c r="K71" s="345"/>
      <c r="L71" s="177"/>
      <c r="M71" s="76"/>
      <c r="N71" s="76"/>
      <c r="O71" s="76"/>
      <c r="P71" s="177"/>
      <c r="R71" s="177"/>
      <c r="S71" s="76"/>
    </row>
    <row r="72" spans="1:19" ht="15.75" customHeight="1" thickBot="1">
      <c r="A72" s="386">
        <v>21</v>
      </c>
      <c r="B72" s="387"/>
      <c r="C72" s="306">
        <v>3</v>
      </c>
      <c r="D72" s="320"/>
      <c r="E72" s="320"/>
      <c r="F72" s="320"/>
      <c r="G72" s="320"/>
      <c r="H72" s="389" t="s">
        <v>457</v>
      </c>
      <c r="I72" s="339" t="s">
        <v>416</v>
      </c>
      <c r="J72" s="395">
        <v>1</v>
      </c>
      <c r="K72" s="295" t="str">
        <f>CONCATENATE(K$42,TEXT($C72,"0"),TEXT($A72,"00"))</f>
        <v>1321</v>
      </c>
      <c r="L72" s="177"/>
      <c r="M72" s="76"/>
      <c r="N72" s="76"/>
      <c r="O72" s="76"/>
      <c r="P72" s="177"/>
      <c r="Q72" s="295" t="str">
        <f>CONCATENATE(Q$42,TEXT($C72,"0"),TEXT($A72,"00"))</f>
        <v>7321</v>
      </c>
      <c r="R72" s="177"/>
      <c r="S72" s="76"/>
    </row>
    <row r="73" spans="1:19" ht="14.25" customHeight="1">
      <c r="A73" s="386">
        <v>22</v>
      </c>
      <c r="B73" s="387"/>
      <c r="C73" s="306">
        <v>3</v>
      </c>
      <c r="D73" s="320"/>
      <c r="E73" s="320"/>
      <c r="F73" s="320"/>
      <c r="G73" s="320"/>
      <c r="H73" s="389" t="s">
        <v>458</v>
      </c>
      <c r="I73" s="336"/>
      <c r="J73" s="392"/>
      <c r="K73" s="346"/>
      <c r="L73" s="177"/>
      <c r="M73" s="76"/>
      <c r="N73" s="76"/>
      <c r="O73" s="76"/>
      <c r="P73" s="177"/>
      <c r="Q73" s="350"/>
      <c r="R73" s="177"/>
      <c r="S73" s="76"/>
    </row>
    <row r="74" spans="1:19" ht="14.25" customHeight="1">
      <c r="A74" s="386">
        <v>23</v>
      </c>
      <c r="B74" s="387"/>
      <c r="C74" s="306">
        <v>3</v>
      </c>
      <c r="D74" s="320"/>
      <c r="E74" s="320"/>
      <c r="F74" s="320"/>
      <c r="G74" s="320"/>
      <c r="H74" s="389" t="s">
        <v>459</v>
      </c>
      <c r="I74" s="336"/>
      <c r="J74" s="392"/>
      <c r="K74" s="76"/>
      <c r="L74" s="349"/>
      <c r="M74" s="76"/>
      <c r="N74" s="76"/>
      <c r="O74" s="76"/>
      <c r="P74" s="322"/>
      <c r="Q74" s="76"/>
      <c r="R74" s="349"/>
      <c r="S74" s="76"/>
    </row>
    <row r="75" spans="1:19" ht="14.25" customHeight="1">
      <c r="A75" s="386">
        <v>24</v>
      </c>
      <c r="B75" s="387"/>
      <c r="C75" s="306">
        <v>3</v>
      </c>
      <c r="D75" s="320"/>
      <c r="E75" s="320"/>
      <c r="F75" s="320"/>
      <c r="G75" s="320"/>
      <c r="H75" s="389" t="s">
        <v>460</v>
      </c>
      <c r="I75" s="339" t="s">
        <v>416</v>
      </c>
      <c r="J75" s="395">
        <v>1</v>
      </c>
      <c r="K75" s="76"/>
      <c r="L75" s="76"/>
      <c r="M75" s="76"/>
      <c r="N75" s="76"/>
      <c r="O75" s="76"/>
      <c r="P75" s="76"/>
      <c r="Q75" s="348" t="str">
        <f>CONCATENATE(Q$42,TEXT($C75,"0"),TEXT($A75,"00"))</f>
        <v>7324</v>
      </c>
      <c r="R75" s="76"/>
      <c r="S75" s="76"/>
    </row>
    <row r="76" spans="1:19" ht="27" customHeight="1">
      <c r="A76" s="386">
        <v>25</v>
      </c>
      <c r="B76" s="387"/>
      <c r="C76" s="306">
        <v>3</v>
      </c>
      <c r="D76" s="320"/>
      <c r="E76" s="320"/>
      <c r="F76" s="320"/>
      <c r="G76" s="320"/>
      <c r="H76" s="389" t="s">
        <v>461</v>
      </c>
      <c r="I76" s="336"/>
      <c r="J76" s="392"/>
      <c r="K76" s="76"/>
      <c r="L76" s="76"/>
      <c r="M76" s="76"/>
      <c r="N76" s="76"/>
      <c r="O76" s="76"/>
      <c r="P76" s="76"/>
      <c r="Q76" s="76"/>
      <c r="R76" s="76"/>
      <c r="S76" s="76"/>
    </row>
    <row r="77" spans="1:19">
      <c r="A77" s="386">
        <v>26</v>
      </c>
      <c r="B77" s="387"/>
      <c r="C77" s="306">
        <v>3</v>
      </c>
      <c r="D77" s="320"/>
      <c r="E77" s="320"/>
      <c r="F77" s="320"/>
      <c r="G77" s="320"/>
      <c r="H77" s="389" t="s">
        <v>462</v>
      </c>
      <c r="I77" s="336"/>
      <c r="J77" s="392"/>
      <c r="K77" s="76"/>
      <c r="L77" s="76"/>
      <c r="M77" s="76"/>
      <c r="N77" s="76"/>
      <c r="O77" s="76"/>
      <c r="P77" s="76"/>
      <c r="Q77" s="76"/>
      <c r="R77" s="76"/>
      <c r="S77" s="76"/>
    </row>
    <row r="78" spans="1:19" ht="13.5" thickBot="1">
      <c r="A78" s="386">
        <v>27</v>
      </c>
      <c r="B78" s="387"/>
      <c r="C78" s="306">
        <v>3</v>
      </c>
      <c r="D78" s="320"/>
      <c r="E78" s="320"/>
      <c r="F78" s="320"/>
      <c r="G78" s="320"/>
      <c r="H78" s="389" t="s">
        <v>463</v>
      </c>
      <c r="I78" s="336"/>
      <c r="J78" s="392"/>
      <c r="K78" s="345"/>
      <c r="L78" s="333"/>
      <c r="M78" s="333"/>
      <c r="N78" s="333"/>
      <c r="O78" s="333"/>
      <c r="P78" s="333"/>
      <c r="Q78" s="333"/>
      <c r="R78" s="76"/>
      <c r="S78" s="322"/>
    </row>
    <row r="79" spans="1:19" ht="13.5" thickBot="1">
      <c r="A79" s="386">
        <v>28</v>
      </c>
      <c r="B79" s="387"/>
      <c r="C79" s="306">
        <v>3</v>
      </c>
      <c r="D79" s="320"/>
      <c r="E79" s="320"/>
      <c r="F79" s="320"/>
      <c r="G79" s="320"/>
      <c r="H79" s="389" t="s">
        <v>464</v>
      </c>
      <c r="I79" s="339" t="s">
        <v>416</v>
      </c>
      <c r="J79" s="395">
        <v>1</v>
      </c>
      <c r="K79" s="300" t="str">
        <f>CONCATENATE(K$42,TEXT($C79,"0"),TEXT($A79,"00"))</f>
        <v>1328</v>
      </c>
      <c r="L79" s="365"/>
      <c r="M79" s="365"/>
      <c r="N79" s="301" t="str">
        <f>CONCATENATE(N$42,TEXT($C79,"0"),TEXT($A79,"00"))</f>
        <v>4328</v>
      </c>
      <c r="O79" s="288"/>
      <c r="P79" s="361"/>
      <c r="Q79" s="302" t="str">
        <f>CONCATENATE(Q$42,TEXT($C79,"0"),TEXT($A79,"00"))</f>
        <v>7328</v>
      </c>
      <c r="R79" s="322"/>
      <c r="S79" s="322"/>
    </row>
    <row r="80" spans="1:19">
      <c r="A80" s="386"/>
      <c r="B80" s="387"/>
      <c r="C80" s="306"/>
      <c r="D80" s="320"/>
      <c r="E80" s="320"/>
      <c r="F80" s="320"/>
      <c r="G80" s="320"/>
      <c r="H80" s="389"/>
      <c r="I80" s="336"/>
      <c r="J80" s="392"/>
      <c r="K80" s="334"/>
      <c r="L80" s="334"/>
      <c r="M80" s="334"/>
      <c r="N80" s="334"/>
      <c r="O80" s="334"/>
      <c r="P80" s="334"/>
      <c r="Q80" s="334"/>
      <c r="R80" s="322"/>
      <c r="S80" s="322"/>
    </row>
    <row r="81" spans="1:19">
      <c r="A81" s="384" t="s">
        <v>465</v>
      </c>
      <c r="B81" s="387"/>
      <c r="C81" s="306">
        <v>4</v>
      </c>
      <c r="D81" s="320"/>
      <c r="E81" s="320"/>
      <c r="F81" s="320"/>
      <c r="G81" s="320"/>
      <c r="H81" s="389"/>
      <c r="I81" s="336"/>
      <c r="J81" s="392"/>
      <c r="K81" s="76"/>
      <c r="L81" s="76"/>
      <c r="M81" s="76"/>
      <c r="N81" s="76"/>
      <c r="O81" s="76"/>
      <c r="P81" s="76"/>
      <c r="Q81" s="76"/>
      <c r="R81" s="322"/>
      <c r="S81" s="322"/>
    </row>
    <row r="82" spans="1:19" ht="13.5" thickBot="1">
      <c r="A82" s="386">
        <v>29</v>
      </c>
      <c r="B82" s="387"/>
      <c r="C82" s="306">
        <v>4</v>
      </c>
      <c r="D82" s="320"/>
      <c r="E82" s="320"/>
      <c r="F82" s="320"/>
      <c r="G82" s="320"/>
      <c r="H82" s="389" t="s">
        <v>466</v>
      </c>
      <c r="I82" s="336"/>
      <c r="J82" s="392"/>
      <c r="K82" s="333"/>
      <c r="L82" s="333"/>
      <c r="M82" s="333"/>
      <c r="N82" s="333"/>
      <c r="O82" s="333"/>
      <c r="P82" s="333"/>
      <c r="Q82" s="333"/>
      <c r="R82" s="362"/>
      <c r="S82" s="322"/>
    </row>
    <row r="83" spans="1:19" ht="13.5" customHeight="1" thickBot="1">
      <c r="A83" s="386">
        <v>30</v>
      </c>
      <c r="B83" s="387"/>
      <c r="C83" s="306">
        <v>4</v>
      </c>
      <c r="D83" s="320"/>
      <c r="E83" s="320"/>
      <c r="F83" s="320"/>
      <c r="G83" s="320"/>
      <c r="H83" s="389" t="s">
        <v>467</v>
      </c>
      <c r="I83" s="339" t="s">
        <v>416</v>
      </c>
      <c r="J83" s="395">
        <v>1</v>
      </c>
      <c r="K83" s="378" t="str">
        <f>CONCATENATE(K$42,TEXT($C83,"0"),TEXT($A83,"00"))</f>
        <v>1430</v>
      </c>
      <c r="L83" s="379"/>
      <c r="M83" s="380"/>
      <c r="N83" s="363">
        <v>4430</v>
      </c>
      <c r="O83" s="381"/>
      <c r="P83" s="365"/>
      <c r="Q83" s="365"/>
      <c r="R83" s="382" t="str">
        <f>CONCATENATE(R$42,TEXT($C83,"0"),TEXT($A83,"00"))</f>
        <v>8430</v>
      </c>
      <c r="S83" s="322"/>
    </row>
    <row r="84" spans="1:19" ht="15.75" customHeight="1" thickBot="1">
      <c r="A84" s="386">
        <v>31</v>
      </c>
      <c r="B84" s="387"/>
      <c r="C84" s="306">
        <v>4</v>
      </c>
      <c r="D84" s="320"/>
      <c r="E84" s="320"/>
      <c r="F84" s="320"/>
      <c r="G84" s="320"/>
      <c r="H84" s="389" t="s">
        <v>468</v>
      </c>
      <c r="I84" s="336"/>
      <c r="J84" s="392"/>
      <c r="K84" s="365"/>
      <c r="L84" s="365"/>
      <c r="M84" s="374"/>
      <c r="N84" s="292"/>
      <c r="O84" s="377"/>
      <c r="P84" s="364"/>
      <c r="Q84" s="364"/>
      <c r="R84" s="364"/>
      <c r="S84" s="322"/>
    </row>
    <row r="85" spans="1:19">
      <c r="A85" s="386">
        <v>32</v>
      </c>
      <c r="B85" s="387"/>
      <c r="C85" s="306">
        <v>4</v>
      </c>
      <c r="D85" s="320"/>
      <c r="E85" s="320"/>
      <c r="F85" s="320"/>
      <c r="G85" s="320"/>
      <c r="H85" s="389" t="s">
        <v>469</v>
      </c>
      <c r="I85" s="339" t="s">
        <v>416</v>
      </c>
      <c r="J85" s="395">
        <v>1</v>
      </c>
      <c r="K85" s="366" t="str">
        <f>CONCATENATE(K$42,TEXT($C85,"0"),TEXT($A85,"00"))</f>
        <v>1432</v>
      </c>
      <c r="L85" s="364"/>
      <c r="M85" s="369"/>
      <c r="N85" s="371">
        <v>4432</v>
      </c>
      <c r="O85" s="322"/>
      <c r="P85" s="76"/>
      <c r="Q85" s="76"/>
      <c r="R85" s="76"/>
      <c r="S85" s="322"/>
    </row>
    <row r="86" spans="1:19">
      <c r="A86" s="386">
        <v>33</v>
      </c>
      <c r="B86" s="387"/>
      <c r="C86" s="306">
        <v>4</v>
      </c>
      <c r="D86" s="320"/>
      <c r="E86" s="320"/>
      <c r="F86" s="320"/>
      <c r="G86" s="320"/>
      <c r="H86" s="389" t="s">
        <v>470</v>
      </c>
      <c r="I86" s="339" t="s">
        <v>416</v>
      </c>
      <c r="J86" s="395">
        <v>1</v>
      </c>
      <c r="K86" s="367" t="str">
        <f>CONCATENATE(K$42,TEXT($C86,"0"),TEXT($A86,"00"))</f>
        <v>1433</v>
      </c>
      <c r="L86" s="76"/>
      <c r="M86" s="349"/>
      <c r="N86" s="372">
        <v>4433</v>
      </c>
      <c r="O86" s="322"/>
      <c r="P86" s="76"/>
      <c r="Q86" s="76"/>
      <c r="R86" s="76"/>
      <c r="S86" s="322"/>
    </row>
    <row r="87" spans="1:19" ht="13.5" thickBot="1">
      <c r="A87" s="386">
        <v>34</v>
      </c>
      <c r="B87" s="387"/>
      <c r="C87" s="306">
        <v>4</v>
      </c>
      <c r="D87" s="320"/>
      <c r="E87" s="320"/>
      <c r="F87" s="320"/>
      <c r="G87" s="320"/>
      <c r="H87" s="389" t="s">
        <v>471</v>
      </c>
      <c r="I87" s="339" t="s">
        <v>416</v>
      </c>
      <c r="J87" s="395">
        <v>1</v>
      </c>
      <c r="K87" s="368" t="str">
        <f>CONCATENATE(K$42,TEXT($C87,"0"),TEXT($A87,"00"))</f>
        <v>1434</v>
      </c>
      <c r="L87" s="345"/>
      <c r="M87" s="370"/>
      <c r="N87" s="373">
        <v>4434</v>
      </c>
      <c r="O87" s="322"/>
      <c r="P87" s="76"/>
      <c r="Q87" s="76"/>
      <c r="R87" s="76"/>
      <c r="S87" s="322"/>
    </row>
    <row r="88" spans="1:19" ht="13.5" thickBot="1">
      <c r="A88" s="386"/>
      <c r="B88" s="387"/>
      <c r="C88" s="306"/>
      <c r="D88" s="320"/>
      <c r="E88" s="320"/>
      <c r="F88" s="320"/>
      <c r="G88" s="320"/>
      <c r="H88" s="389"/>
      <c r="I88" s="336"/>
      <c r="J88" s="392"/>
      <c r="K88" s="375"/>
      <c r="L88" s="364"/>
      <c r="M88" s="369"/>
      <c r="N88" s="293"/>
      <c r="O88" s="322"/>
      <c r="P88" s="76"/>
      <c r="Q88" s="76"/>
      <c r="R88" s="76"/>
      <c r="S88" s="322"/>
    </row>
    <row r="89" spans="1:19">
      <c r="A89" s="384" t="s">
        <v>472</v>
      </c>
      <c r="B89" s="387"/>
      <c r="C89" s="306">
        <v>5</v>
      </c>
      <c r="D89" s="320"/>
      <c r="E89" s="320"/>
      <c r="F89" s="320"/>
      <c r="G89" s="320"/>
      <c r="H89" s="389"/>
      <c r="I89" s="336"/>
      <c r="J89" s="392"/>
      <c r="K89" s="376"/>
      <c r="L89" s="76"/>
      <c r="M89" s="76"/>
      <c r="N89" s="334"/>
      <c r="O89" s="334"/>
      <c r="P89" s="334"/>
      <c r="Q89" s="334"/>
      <c r="R89" s="334"/>
      <c r="S89" s="76"/>
    </row>
    <row r="90" spans="1:19">
      <c r="A90" s="386">
        <v>35</v>
      </c>
      <c r="B90" s="387"/>
      <c r="C90" s="306">
        <v>5</v>
      </c>
      <c r="D90" s="320"/>
      <c r="E90" s="320"/>
      <c r="F90" s="320"/>
      <c r="G90" s="320"/>
      <c r="H90" s="389" t="s">
        <v>473</v>
      </c>
      <c r="I90" s="339" t="s">
        <v>416</v>
      </c>
      <c r="J90" s="395">
        <v>1</v>
      </c>
      <c r="K90" s="343" t="str">
        <f>CONCATENATE(K$42,TEXT($C90,"0"),TEXT($A90,"00"))</f>
        <v>1535</v>
      </c>
      <c r="L90" s="76"/>
      <c r="M90" s="76"/>
      <c r="N90" s="76"/>
      <c r="O90" s="76"/>
      <c r="P90" s="76"/>
      <c r="Q90" s="76"/>
      <c r="R90" s="76"/>
      <c r="S90" s="76"/>
    </row>
    <row r="91" spans="1:19">
      <c r="A91" s="386">
        <v>36</v>
      </c>
      <c r="B91" s="387"/>
      <c r="C91" s="306">
        <v>5</v>
      </c>
      <c r="D91" s="320"/>
      <c r="E91" s="320"/>
      <c r="F91" s="320"/>
      <c r="G91" s="320"/>
      <c r="H91" s="389" t="s">
        <v>474</v>
      </c>
      <c r="I91" s="336"/>
      <c r="J91" s="392"/>
      <c r="K91" s="76"/>
      <c r="L91" s="76"/>
      <c r="M91" s="76"/>
      <c r="N91" s="76"/>
      <c r="O91" s="76"/>
      <c r="P91" s="76"/>
      <c r="Q91" s="76"/>
      <c r="R91" s="76"/>
      <c r="S91" s="76"/>
    </row>
    <row r="92" spans="1:19">
      <c r="A92" s="386">
        <v>37</v>
      </c>
      <c r="B92" s="387"/>
      <c r="C92" s="306">
        <v>5</v>
      </c>
      <c r="D92" s="320"/>
      <c r="E92" s="320"/>
      <c r="F92" s="320"/>
      <c r="G92" s="320"/>
      <c r="H92" s="389" t="s">
        <v>475</v>
      </c>
      <c r="I92" s="336"/>
      <c r="J92" s="392"/>
      <c r="K92" s="76"/>
      <c r="L92" s="76"/>
      <c r="M92" s="76"/>
      <c r="N92" s="76"/>
      <c r="O92" s="76"/>
      <c r="P92" s="76"/>
      <c r="Q92" s="76"/>
      <c r="R92" s="76"/>
      <c r="S92" s="76"/>
    </row>
    <row r="93" spans="1:19" ht="15.75" customHeight="1">
      <c r="A93" s="386">
        <v>38</v>
      </c>
      <c r="B93" s="387"/>
      <c r="C93" s="306">
        <v>5</v>
      </c>
      <c r="D93" s="320"/>
      <c r="E93" s="320"/>
      <c r="F93" s="320"/>
      <c r="G93" s="320"/>
      <c r="H93" s="389" t="s">
        <v>476</v>
      </c>
      <c r="I93" s="336"/>
      <c r="J93" s="392"/>
      <c r="K93" s="76"/>
      <c r="L93" s="76"/>
      <c r="M93" s="76"/>
      <c r="N93" s="76"/>
      <c r="O93" s="76"/>
      <c r="P93" s="76"/>
      <c r="Q93" s="76"/>
      <c r="R93" s="76"/>
      <c r="S93" s="76"/>
    </row>
    <row r="94" spans="1:19">
      <c r="A94" s="386">
        <v>39</v>
      </c>
      <c r="B94" s="387"/>
      <c r="C94" s="306">
        <v>5</v>
      </c>
      <c r="D94" s="320"/>
      <c r="E94" s="320"/>
      <c r="F94" s="320"/>
      <c r="G94" s="320"/>
      <c r="H94" s="389" t="s">
        <v>477</v>
      </c>
      <c r="I94" s="336"/>
      <c r="J94" s="392"/>
      <c r="K94" s="76"/>
      <c r="L94" s="76"/>
      <c r="M94" s="76"/>
      <c r="N94" s="76"/>
      <c r="O94" s="76"/>
      <c r="P94" s="76"/>
      <c r="Q94" s="76"/>
      <c r="R94" s="76"/>
      <c r="S94" s="76"/>
    </row>
    <row r="95" spans="1:19" ht="15" customHeight="1">
      <c r="A95" s="386">
        <v>40</v>
      </c>
      <c r="B95" s="387"/>
      <c r="C95" s="306">
        <v>5</v>
      </c>
      <c r="D95" s="320"/>
      <c r="E95" s="320"/>
      <c r="F95" s="320"/>
      <c r="G95" s="320"/>
      <c r="H95" s="389" t="s">
        <v>478</v>
      </c>
      <c r="I95" s="339" t="s">
        <v>416</v>
      </c>
      <c r="J95" s="395">
        <v>1</v>
      </c>
      <c r="K95" s="354" t="str">
        <f>CONCATENATE(K$42,TEXT($C95,"0"),TEXT($A95,"00"))</f>
        <v>1540</v>
      </c>
      <c r="L95" s="76"/>
      <c r="M95" s="76"/>
      <c r="N95" s="76"/>
      <c r="O95" s="76"/>
      <c r="P95" s="76"/>
      <c r="Q95" s="76"/>
      <c r="R95" s="76"/>
      <c r="S95" s="348" t="str">
        <f>CONCATENATE(S$42,TEXT($C95,"0"),TEXT($A95,"00"))</f>
        <v>9540</v>
      </c>
    </row>
    <row r="96" spans="1:19">
      <c r="A96" s="386"/>
      <c r="B96" s="387"/>
      <c r="C96" s="306"/>
      <c r="D96" s="320"/>
      <c r="E96" s="320"/>
      <c r="F96" s="320"/>
      <c r="G96" s="320"/>
      <c r="H96" s="389"/>
      <c r="I96" s="336"/>
      <c r="J96" s="392"/>
      <c r="K96" s="76"/>
      <c r="L96" s="76"/>
      <c r="M96" s="76"/>
      <c r="N96" s="76"/>
      <c r="O96" s="76"/>
      <c r="P96" s="76"/>
      <c r="Q96" s="76"/>
      <c r="R96" s="76"/>
      <c r="S96" s="76"/>
    </row>
    <row r="97" spans="1:19">
      <c r="A97" s="384" t="s">
        <v>479</v>
      </c>
      <c r="B97" s="387"/>
      <c r="C97" s="306">
        <v>6</v>
      </c>
      <c r="D97" s="320"/>
      <c r="E97" s="320"/>
      <c r="F97" s="320"/>
      <c r="G97" s="320"/>
      <c r="H97" s="389"/>
      <c r="I97" s="336"/>
      <c r="J97" s="392"/>
      <c r="K97" s="76"/>
      <c r="L97" s="76"/>
      <c r="M97" s="76"/>
      <c r="N97" s="76"/>
      <c r="O97" s="76"/>
      <c r="P97" s="76"/>
      <c r="Q97" s="76"/>
      <c r="R97" s="76"/>
      <c r="S97" s="76"/>
    </row>
    <row r="98" spans="1:19" ht="14.25" customHeight="1">
      <c r="A98" s="386">
        <v>41</v>
      </c>
      <c r="B98" s="387"/>
      <c r="C98" s="306">
        <v>6</v>
      </c>
      <c r="D98" s="320"/>
      <c r="E98" s="320"/>
      <c r="F98" s="320"/>
      <c r="G98" s="320"/>
      <c r="H98" s="389" t="s">
        <v>480</v>
      </c>
      <c r="I98" s="339" t="s">
        <v>416</v>
      </c>
      <c r="J98" s="395">
        <v>1</v>
      </c>
      <c r="K98" s="76"/>
      <c r="L98" s="76"/>
      <c r="M98" s="76"/>
      <c r="N98" s="76"/>
      <c r="O98" s="76"/>
      <c r="P98" s="76"/>
      <c r="Q98" s="343" t="str">
        <f>CONCATENATE(Q$42,TEXT($C98,"0"),TEXT($A98,"00"))</f>
        <v>7641</v>
      </c>
      <c r="R98" s="76"/>
      <c r="S98" s="76"/>
    </row>
    <row r="99" spans="1:19" ht="14.25" customHeight="1">
      <c r="A99" s="386">
        <v>42</v>
      </c>
      <c r="B99" s="387"/>
      <c r="C99" s="306">
        <v>6</v>
      </c>
      <c r="D99" s="320"/>
      <c r="E99" s="320"/>
      <c r="F99" s="320"/>
      <c r="G99" s="320"/>
      <c r="H99" s="389" t="s">
        <v>481</v>
      </c>
      <c r="I99" s="336"/>
      <c r="J99" s="392"/>
      <c r="K99" s="76"/>
      <c r="L99" s="76"/>
      <c r="M99" s="76"/>
      <c r="N99" s="76"/>
      <c r="O99" s="76"/>
      <c r="P99" s="76"/>
      <c r="Q99" s="76"/>
      <c r="R99" s="76"/>
      <c r="S99" s="76"/>
    </row>
    <row r="100" spans="1:19">
      <c r="A100" s="386">
        <v>43</v>
      </c>
      <c r="B100" s="387"/>
      <c r="C100" s="306">
        <v>6</v>
      </c>
      <c r="D100" s="320"/>
      <c r="E100" s="320"/>
      <c r="F100" s="320"/>
      <c r="G100" s="320"/>
      <c r="H100" s="389" t="s">
        <v>482</v>
      </c>
      <c r="I100" s="339" t="s">
        <v>416</v>
      </c>
      <c r="J100" s="395">
        <v>1</v>
      </c>
      <c r="K100" s="76"/>
      <c r="L100" s="76"/>
      <c r="M100" s="76"/>
      <c r="N100" s="76"/>
      <c r="O100" s="76"/>
      <c r="P100" s="76"/>
      <c r="Q100" s="348" t="str">
        <f>CONCATENATE(Q$42,TEXT($C100,"0"),TEXT($A100,"00"))</f>
        <v>7643</v>
      </c>
      <c r="R100" s="76"/>
      <c r="S100" s="76"/>
    </row>
    <row r="101" spans="1:19" ht="13.5" thickBot="1">
      <c r="A101" s="386">
        <v>44</v>
      </c>
      <c r="B101" s="387"/>
      <c r="C101" s="306">
        <v>6</v>
      </c>
      <c r="D101" s="320"/>
      <c r="E101" s="320"/>
      <c r="F101" s="320"/>
      <c r="G101" s="320"/>
      <c r="H101" s="389" t="s">
        <v>483</v>
      </c>
      <c r="I101" s="339" t="s">
        <v>416</v>
      </c>
      <c r="J101" s="395">
        <v>1</v>
      </c>
      <c r="K101" s="359" t="str">
        <f>CONCATENATE(K$42,TEXT($C101,"0"),TEXT($A101,"00"))</f>
        <v>1644</v>
      </c>
      <c r="L101" s="333"/>
      <c r="M101" s="333"/>
      <c r="N101" s="333"/>
      <c r="O101" s="333"/>
      <c r="P101" s="333"/>
      <c r="Q101" s="333"/>
      <c r="R101" s="76"/>
      <c r="S101" s="76"/>
    </row>
    <row r="102" spans="1:19" ht="14.25" customHeight="1" thickBot="1">
      <c r="A102" s="386">
        <v>45</v>
      </c>
      <c r="B102" s="387"/>
      <c r="C102" s="306">
        <v>6</v>
      </c>
      <c r="D102" s="320"/>
      <c r="E102" s="320"/>
      <c r="F102" s="320"/>
      <c r="G102" s="320"/>
      <c r="H102" s="389" t="s">
        <v>484</v>
      </c>
      <c r="I102" s="339" t="s">
        <v>416</v>
      </c>
      <c r="J102" s="395">
        <v>1</v>
      </c>
      <c r="K102" s="298" t="str">
        <f>CONCATENATE(K$42,TEXT($C102,"0"),TEXT($A102,"00"))</f>
        <v>1645</v>
      </c>
      <c r="L102" s="288"/>
      <c r="M102" s="288"/>
      <c r="N102" s="288"/>
      <c r="O102" s="288"/>
      <c r="P102" s="361"/>
      <c r="Q102" s="297" t="str">
        <f>CONCATENATE(Q$42,TEXT($C102,"0"),TEXT($A102,"00"))</f>
        <v>7645</v>
      </c>
      <c r="R102" s="358"/>
      <c r="S102" s="358"/>
    </row>
    <row r="103" spans="1:19" ht="13.5" thickBot="1">
      <c r="A103" s="386">
        <v>46</v>
      </c>
      <c r="B103" s="387"/>
      <c r="C103" s="306">
        <v>6</v>
      </c>
      <c r="D103" s="320"/>
      <c r="E103" s="320"/>
      <c r="F103" s="320"/>
      <c r="G103" s="320"/>
      <c r="H103" s="389" t="s">
        <v>485</v>
      </c>
      <c r="I103" s="339" t="s">
        <v>416</v>
      </c>
      <c r="J103" s="395">
        <v>1</v>
      </c>
      <c r="K103" s="299" t="str">
        <f>CONCATENATE(K$42,TEXT($C103,"0"),TEXT($A103,"00"))</f>
        <v>1646</v>
      </c>
      <c r="L103" s="360" t="str">
        <f>CONCATENATE(L$42,TEXT($C103,"0"),TEXT($A103,"00"))</f>
        <v>2646</v>
      </c>
      <c r="M103" s="357"/>
      <c r="N103" s="357"/>
      <c r="O103" s="357"/>
      <c r="P103" s="357"/>
      <c r="Q103" s="296" t="str">
        <f>CONCATENATE(Q$42,TEXT($C103,"0"),TEXT($A103,"00"))</f>
        <v>7646</v>
      </c>
      <c r="R103" s="322"/>
      <c r="S103" s="322"/>
    </row>
    <row r="104" spans="1:19" ht="13.5" thickBot="1">
      <c r="A104" s="386">
        <v>47</v>
      </c>
      <c r="B104" s="387"/>
      <c r="C104" s="306">
        <v>6</v>
      </c>
      <c r="D104" s="320"/>
      <c r="E104" s="320"/>
      <c r="F104" s="320"/>
      <c r="G104" s="320"/>
      <c r="H104" s="389" t="s">
        <v>486</v>
      </c>
      <c r="I104" s="339" t="s">
        <v>416</v>
      </c>
      <c r="J104" s="395">
        <v>1</v>
      </c>
      <c r="K104" s="356" t="str">
        <f>CONCATENATE(K$42,TEXT($C104,"0"),TEXT($A104,"00"))</f>
        <v>1647</v>
      </c>
      <c r="L104" s="334"/>
      <c r="M104" s="334"/>
      <c r="N104" s="334"/>
      <c r="O104" s="347"/>
      <c r="P104" s="347"/>
      <c r="Q104" s="347"/>
      <c r="R104" s="76"/>
      <c r="S104" s="322"/>
    </row>
    <row r="105" spans="1:19" ht="13.5" thickBot="1">
      <c r="A105" s="386">
        <v>48</v>
      </c>
      <c r="B105" s="387"/>
      <c r="C105" s="306">
        <v>6</v>
      </c>
      <c r="D105" s="320"/>
      <c r="E105" s="320"/>
      <c r="F105" s="320"/>
      <c r="G105" s="320"/>
      <c r="H105" s="389" t="s">
        <v>487</v>
      </c>
      <c r="I105" s="339" t="s">
        <v>416</v>
      </c>
      <c r="J105" s="395">
        <v>1</v>
      </c>
      <c r="K105" s="333"/>
      <c r="L105" s="345"/>
      <c r="M105" s="345"/>
      <c r="N105" s="345"/>
      <c r="O105" s="355" t="str">
        <f>CONCATENATE(O$42,TEXT($C105,"0"),TEXT($A105,"00"))</f>
        <v>5648</v>
      </c>
      <c r="Q105" s="355" t="str">
        <f>CONCATENATE(Q$42,TEXT($C105,"0"),TEXT($A105,"00"))</f>
        <v>7648</v>
      </c>
      <c r="R105" s="322"/>
      <c r="S105" s="322"/>
    </row>
    <row r="106" spans="1:19" ht="13.5" thickBot="1">
      <c r="A106" s="386">
        <v>49</v>
      </c>
      <c r="B106" s="387"/>
      <c r="C106" s="306">
        <v>6</v>
      </c>
      <c r="D106" s="320"/>
      <c r="E106" s="320"/>
      <c r="F106" s="320"/>
      <c r="G106" s="320"/>
      <c r="H106" s="389" t="s">
        <v>488</v>
      </c>
      <c r="I106" s="339" t="s">
        <v>416</v>
      </c>
      <c r="J106" s="395">
        <v>1</v>
      </c>
      <c r="K106" s="299" t="str">
        <f>CONCATENATE(K$42,TEXT($C106,"0"),TEXT($A106,"00"))</f>
        <v>1649</v>
      </c>
      <c r="L106" s="288"/>
      <c r="M106" s="288"/>
      <c r="N106" s="288"/>
      <c r="O106" s="288"/>
      <c r="P106" s="288"/>
      <c r="Q106" s="291" t="str">
        <f>CONCATENATE(Q$42,TEXT($C106,"0"),TEXT($A106,"00"))</f>
        <v>7649</v>
      </c>
      <c r="R106" s="322"/>
      <c r="S106" s="322"/>
    </row>
    <row r="107" spans="1:19">
      <c r="A107" s="386"/>
      <c r="B107" s="387"/>
      <c r="C107" s="306"/>
      <c r="D107" s="320"/>
      <c r="E107" s="320"/>
      <c r="F107" s="320"/>
      <c r="G107" s="320"/>
      <c r="H107" s="389"/>
      <c r="I107" s="336"/>
      <c r="J107" s="392"/>
      <c r="K107" s="334"/>
      <c r="L107" s="334"/>
      <c r="M107" s="334"/>
      <c r="N107" s="334"/>
      <c r="O107" s="334"/>
      <c r="P107" s="334"/>
      <c r="Q107" s="334"/>
      <c r="R107" s="334"/>
      <c r="S107" s="76"/>
    </row>
    <row r="108" spans="1:19">
      <c r="A108" s="384" t="s">
        <v>489</v>
      </c>
      <c r="B108" s="387"/>
      <c r="C108" s="306">
        <v>7</v>
      </c>
      <c r="D108" s="320"/>
      <c r="E108" s="320"/>
      <c r="F108" s="320"/>
      <c r="G108" s="320"/>
      <c r="H108" s="389"/>
      <c r="I108" s="336"/>
      <c r="J108" s="392"/>
      <c r="K108" s="76"/>
      <c r="L108" s="76"/>
      <c r="M108" s="76"/>
      <c r="N108" s="76"/>
      <c r="O108" s="76"/>
      <c r="P108" s="76"/>
      <c r="Q108" s="76"/>
      <c r="R108" s="76"/>
      <c r="S108" s="322"/>
    </row>
    <row r="109" spans="1:19" ht="14.25" customHeight="1">
      <c r="A109" s="386">
        <v>50</v>
      </c>
      <c r="B109" s="387"/>
      <c r="C109" s="306">
        <v>7</v>
      </c>
      <c r="D109" s="320"/>
      <c r="E109" s="320"/>
      <c r="F109" s="320"/>
      <c r="G109" s="320"/>
      <c r="H109" s="389" t="s">
        <v>490</v>
      </c>
      <c r="I109" s="336"/>
      <c r="J109" s="392"/>
      <c r="K109" s="76"/>
      <c r="L109" s="76"/>
      <c r="M109" s="76"/>
      <c r="N109" s="76"/>
      <c r="O109" s="76"/>
      <c r="P109" s="76"/>
      <c r="Q109" s="76"/>
      <c r="R109" s="76"/>
      <c r="S109" s="322"/>
    </row>
    <row r="110" spans="1:19">
      <c r="A110" s="386"/>
      <c r="B110" s="387"/>
      <c r="C110" s="306"/>
      <c r="D110" s="320"/>
      <c r="E110" s="320"/>
      <c r="F110" s="320"/>
      <c r="G110" s="320"/>
      <c r="H110" s="389"/>
      <c r="I110" s="336"/>
      <c r="J110" s="392"/>
      <c r="K110" s="76"/>
      <c r="L110" s="76"/>
      <c r="M110" s="76"/>
      <c r="N110" s="76"/>
      <c r="O110" s="76"/>
      <c r="P110" s="76"/>
      <c r="Q110" s="76"/>
      <c r="R110" s="76"/>
      <c r="S110" s="322"/>
    </row>
    <row r="111" spans="1:19">
      <c r="A111" s="384" t="s">
        <v>492</v>
      </c>
      <c r="B111" s="387"/>
      <c r="C111" s="306">
        <v>8</v>
      </c>
      <c r="D111" s="320"/>
      <c r="E111" s="320"/>
      <c r="F111" s="320"/>
      <c r="G111" s="320"/>
      <c r="H111" s="389"/>
      <c r="I111" s="336"/>
      <c r="J111" s="392"/>
      <c r="K111" s="76"/>
      <c r="L111" s="76"/>
      <c r="M111" s="76"/>
      <c r="N111" s="76"/>
      <c r="O111" s="76"/>
      <c r="P111" s="76"/>
      <c r="Q111" s="76"/>
      <c r="R111" s="76"/>
      <c r="S111" s="322"/>
    </row>
    <row r="112" spans="1:19" ht="25.5">
      <c r="A112" s="386">
        <v>51</v>
      </c>
      <c r="B112" s="387"/>
      <c r="C112" s="306">
        <v>8</v>
      </c>
      <c r="D112" s="320"/>
      <c r="E112" s="320"/>
      <c r="F112" s="320"/>
      <c r="G112" s="320"/>
      <c r="H112" s="389" t="s">
        <v>493</v>
      </c>
      <c r="I112" s="336"/>
      <c r="J112" s="392"/>
      <c r="K112" s="76"/>
      <c r="L112" s="76"/>
      <c r="M112" s="76"/>
      <c r="N112" s="76"/>
      <c r="O112" s="76"/>
      <c r="P112" s="76"/>
      <c r="Q112" s="76"/>
      <c r="R112" s="76"/>
      <c r="S112" s="322"/>
    </row>
    <row r="113" spans="1:19">
      <c r="A113" s="386">
        <v>52</v>
      </c>
      <c r="B113" s="387"/>
      <c r="C113" s="306">
        <v>8</v>
      </c>
      <c r="D113" s="320"/>
      <c r="E113" s="320"/>
      <c r="F113" s="320"/>
      <c r="G113" s="320"/>
      <c r="H113" s="389" t="s">
        <v>494</v>
      </c>
      <c r="I113" s="336"/>
      <c r="J113" s="392"/>
      <c r="K113" s="76"/>
      <c r="L113" s="76"/>
      <c r="M113" s="76"/>
      <c r="N113" s="76"/>
      <c r="O113" s="76"/>
      <c r="P113" s="76"/>
      <c r="Q113" s="76"/>
      <c r="R113" s="76"/>
      <c r="S113" s="322"/>
    </row>
    <row r="114" spans="1:19">
      <c r="A114" s="386">
        <v>53</v>
      </c>
      <c r="B114" s="387"/>
      <c r="C114" s="306">
        <v>8</v>
      </c>
      <c r="D114" s="320"/>
      <c r="E114" s="320"/>
      <c r="F114" s="320"/>
      <c r="G114" s="320"/>
      <c r="H114" s="389" t="s">
        <v>621</v>
      </c>
      <c r="I114" s="339" t="s">
        <v>416</v>
      </c>
      <c r="J114" s="395">
        <v>1</v>
      </c>
      <c r="K114" s="351"/>
      <c r="L114" s="76"/>
      <c r="M114" s="76"/>
      <c r="N114" s="76"/>
      <c r="O114" s="348" t="str">
        <f>CONCATENATE(O$42,TEXT($C114,"0"),TEXT($A114,"00"))</f>
        <v>5853</v>
      </c>
      <c r="P114" s="76"/>
      <c r="Q114" s="76"/>
      <c r="R114" s="76"/>
      <c r="S114" s="322"/>
    </row>
    <row r="115" spans="1:19">
      <c r="A115" s="386"/>
      <c r="B115" s="387"/>
      <c r="C115" s="306"/>
      <c r="D115" s="320"/>
      <c r="E115" s="320"/>
      <c r="F115" s="320"/>
      <c r="G115" s="320"/>
      <c r="H115" s="389"/>
      <c r="I115" s="336"/>
      <c r="J115" s="392"/>
      <c r="K115" s="76"/>
      <c r="L115" s="76"/>
      <c r="M115" s="76"/>
      <c r="N115" s="76"/>
      <c r="O115" s="76"/>
      <c r="P115" s="76"/>
      <c r="Q115" s="76"/>
      <c r="R115" s="76"/>
      <c r="S115" s="322"/>
    </row>
    <row r="116" spans="1:19">
      <c r="A116" s="384" t="s">
        <v>496</v>
      </c>
      <c r="B116" s="387"/>
      <c r="C116" s="306">
        <v>9</v>
      </c>
      <c r="D116" s="320"/>
      <c r="E116" s="320"/>
      <c r="F116" s="320"/>
      <c r="G116" s="320"/>
      <c r="H116" s="389"/>
      <c r="I116" s="336"/>
      <c r="J116" s="392"/>
      <c r="K116" s="76"/>
      <c r="L116" s="76"/>
      <c r="M116" s="76"/>
      <c r="N116" s="76"/>
      <c r="O116" s="76"/>
      <c r="P116" s="76"/>
      <c r="Q116" s="76"/>
      <c r="R116" s="76"/>
      <c r="S116" s="322"/>
    </row>
    <row r="117" spans="1:19">
      <c r="A117" s="386">
        <v>54</v>
      </c>
      <c r="B117" s="387"/>
      <c r="C117" s="306">
        <v>9</v>
      </c>
      <c r="D117" s="320"/>
      <c r="E117" s="320"/>
      <c r="F117" s="320"/>
      <c r="G117" s="320"/>
      <c r="H117" s="389" t="s">
        <v>497</v>
      </c>
      <c r="I117" s="336"/>
      <c r="J117" s="392"/>
      <c r="K117" s="76"/>
      <c r="L117" s="76"/>
      <c r="M117" s="76"/>
      <c r="N117" s="76"/>
      <c r="O117" s="76"/>
      <c r="P117" s="76"/>
      <c r="Q117" s="76"/>
      <c r="R117" s="76"/>
      <c r="S117" s="322"/>
    </row>
    <row r="118" spans="1:19">
      <c r="A118" s="386">
        <v>55</v>
      </c>
      <c r="B118" s="387"/>
      <c r="C118" s="306">
        <v>9</v>
      </c>
      <c r="D118" s="320"/>
      <c r="E118" s="320"/>
      <c r="F118" s="320"/>
      <c r="G118" s="320"/>
      <c r="H118" s="389" t="s">
        <v>498</v>
      </c>
      <c r="I118" s="336"/>
      <c r="J118" s="392"/>
      <c r="K118" s="76"/>
      <c r="L118" s="76"/>
      <c r="M118" s="76"/>
      <c r="N118" s="76"/>
      <c r="O118" s="76"/>
      <c r="P118" s="76"/>
      <c r="Q118" s="76"/>
      <c r="R118" s="76"/>
      <c r="S118" s="322"/>
    </row>
    <row r="119" spans="1:19">
      <c r="A119" s="386">
        <v>56</v>
      </c>
      <c r="B119" s="387"/>
      <c r="C119" s="306">
        <v>9</v>
      </c>
      <c r="D119" s="320"/>
      <c r="E119" s="320"/>
      <c r="F119" s="320"/>
      <c r="G119" s="320"/>
      <c r="H119" s="389" t="s">
        <v>184</v>
      </c>
      <c r="I119" s="339" t="s">
        <v>416</v>
      </c>
      <c r="J119" s="395">
        <v>1</v>
      </c>
      <c r="K119" s="352" t="str">
        <f>CONCATENATE(K$42,TEXT($C119,"0"),TEXT($A119,"00"))</f>
        <v>1956</v>
      </c>
      <c r="L119" s="76"/>
      <c r="M119" s="76"/>
      <c r="N119" s="76"/>
      <c r="O119" s="76"/>
      <c r="P119" s="76"/>
      <c r="Q119" s="76"/>
      <c r="R119" s="76"/>
      <c r="S119" s="322"/>
    </row>
    <row r="120" spans="1:19" ht="17.25" customHeight="1">
      <c r="A120" s="386">
        <v>57</v>
      </c>
      <c r="B120" s="387"/>
      <c r="C120" s="306">
        <v>9</v>
      </c>
      <c r="D120" s="320"/>
      <c r="E120" s="320"/>
      <c r="F120" s="320"/>
      <c r="G120" s="320"/>
      <c r="H120" s="389" t="s">
        <v>499</v>
      </c>
      <c r="I120" s="339" t="s">
        <v>416</v>
      </c>
      <c r="J120" s="395">
        <v>1</v>
      </c>
      <c r="K120" s="352" t="str">
        <f>CONCATENATE(K$42,TEXT($C120,"0"),TEXT($A120,"00"))</f>
        <v>1957</v>
      </c>
      <c r="L120" s="76"/>
      <c r="M120" s="76"/>
      <c r="N120" s="76"/>
      <c r="O120" s="76"/>
      <c r="P120" s="76"/>
      <c r="Q120" s="76"/>
      <c r="R120" s="76"/>
      <c r="S120" s="322"/>
    </row>
    <row r="121" spans="1:19" ht="26.25" customHeight="1">
      <c r="A121" s="386">
        <v>58</v>
      </c>
      <c r="B121" s="387"/>
      <c r="C121" s="306">
        <v>9</v>
      </c>
      <c r="D121" s="320"/>
      <c r="E121" s="320"/>
      <c r="F121" s="320"/>
      <c r="G121" s="320"/>
      <c r="H121" s="389" t="s">
        <v>500</v>
      </c>
      <c r="I121" s="336"/>
      <c r="J121" s="392"/>
      <c r="K121" s="76"/>
      <c r="L121" s="76"/>
      <c r="M121" s="76"/>
      <c r="N121" s="76"/>
      <c r="O121" s="76"/>
      <c r="P121" s="76"/>
      <c r="Q121" s="76"/>
      <c r="R121" s="76"/>
      <c r="S121" s="322"/>
    </row>
    <row r="122" spans="1:19">
      <c r="A122" s="386">
        <v>59</v>
      </c>
      <c r="B122" s="387"/>
      <c r="C122" s="306">
        <v>9</v>
      </c>
      <c r="D122" s="320"/>
      <c r="E122" s="320"/>
      <c r="F122" s="320"/>
      <c r="G122" s="320"/>
      <c r="H122" s="389" t="s">
        <v>501</v>
      </c>
      <c r="I122" s="339" t="s">
        <v>416</v>
      </c>
      <c r="J122" s="395">
        <v>1</v>
      </c>
      <c r="K122" s="351"/>
      <c r="L122" s="76"/>
      <c r="M122" s="352" t="str">
        <f>CONCATENATE(M$42,TEXT($C122,"0"),TEXT($A122,"00"))</f>
        <v>3959</v>
      </c>
      <c r="N122" s="76"/>
      <c r="O122" s="76"/>
      <c r="P122" s="76"/>
      <c r="Q122" s="76"/>
      <c r="R122" s="76"/>
      <c r="S122" s="322"/>
    </row>
    <row r="123" spans="1:19">
      <c r="A123" s="386">
        <v>60</v>
      </c>
      <c r="B123" s="387"/>
      <c r="C123" s="306">
        <v>9</v>
      </c>
      <c r="D123" s="320"/>
      <c r="E123" s="320"/>
      <c r="F123" s="320"/>
      <c r="G123" s="320"/>
      <c r="H123" s="389" t="s">
        <v>502</v>
      </c>
      <c r="I123" s="339" t="s">
        <v>416</v>
      </c>
      <c r="J123" s="395">
        <v>1</v>
      </c>
      <c r="K123" s="348" t="str">
        <f>CONCATENATE(K$42,TEXT($C123,"0"),TEXT($A123,"00"))</f>
        <v>1960</v>
      </c>
      <c r="L123" s="76"/>
      <c r="M123" s="76"/>
      <c r="N123" s="76"/>
      <c r="O123" s="76"/>
      <c r="P123" s="76"/>
      <c r="Q123" s="76"/>
      <c r="R123" s="76"/>
      <c r="S123" s="322"/>
    </row>
    <row r="124" spans="1:19" ht="15.75" customHeight="1">
      <c r="A124" s="386">
        <v>61</v>
      </c>
      <c r="B124" s="387"/>
      <c r="C124" s="306">
        <v>9</v>
      </c>
      <c r="D124" s="320"/>
      <c r="E124" s="320"/>
      <c r="F124" s="320"/>
      <c r="G124" s="320"/>
      <c r="H124" s="389" t="s">
        <v>503</v>
      </c>
      <c r="I124" s="339" t="s">
        <v>416</v>
      </c>
      <c r="J124" s="395">
        <v>1</v>
      </c>
      <c r="K124" s="348" t="str">
        <f>CONCATENATE(K$42,TEXT($C124,"0"),TEXT($A124,"00"))</f>
        <v>1961</v>
      </c>
      <c r="L124" s="76"/>
      <c r="M124" s="76"/>
      <c r="N124" s="76"/>
      <c r="O124" s="76"/>
      <c r="P124" s="76"/>
      <c r="Q124" s="76"/>
      <c r="R124" s="76"/>
      <c r="S124" s="322"/>
    </row>
    <row r="125" spans="1:19" ht="15.75" customHeight="1">
      <c r="A125" s="386">
        <v>62</v>
      </c>
      <c r="B125" s="387"/>
      <c r="C125" s="306">
        <v>9</v>
      </c>
      <c r="D125" s="320"/>
      <c r="E125" s="320"/>
      <c r="F125" s="320"/>
      <c r="G125" s="320"/>
      <c r="H125" s="389" t="s">
        <v>504</v>
      </c>
      <c r="I125" s="339" t="s">
        <v>416</v>
      </c>
      <c r="J125" s="395">
        <v>1</v>
      </c>
      <c r="K125" s="352" t="str">
        <f>CONCATENATE(K$42,TEXT($C125,"0"),TEXT($A125,"00"))</f>
        <v>1962</v>
      </c>
      <c r="L125" s="76"/>
      <c r="M125" s="76"/>
      <c r="N125" s="76"/>
      <c r="O125" s="76"/>
      <c r="P125" s="76"/>
      <c r="Q125" s="76"/>
      <c r="R125" s="76"/>
      <c r="S125" s="322"/>
    </row>
    <row r="126" spans="1:19">
      <c r="A126" s="386">
        <v>63</v>
      </c>
      <c r="B126" s="387"/>
      <c r="C126" s="306">
        <v>9</v>
      </c>
      <c r="D126" s="320"/>
      <c r="E126" s="320"/>
      <c r="F126" s="320"/>
      <c r="G126" s="320"/>
      <c r="H126" s="389" t="s">
        <v>505</v>
      </c>
      <c r="I126" s="336"/>
      <c r="J126" s="392"/>
      <c r="K126" s="76"/>
      <c r="L126" s="76"/>
      <c r="M126" s="333"/>
      <c r="N126" s="333"/>
      <c r="O126" s="333"/>
      <c r="P126" s="333"/>
      <c r="Q126" s="333"/>
      <c r="R126" s="333"/>
      <c r="S126" s="322"/>
    </row>
    <row r="127" spans="1:19">
      <c r="A127" s="386">
        <v>64</v>
      </c>
      <c r="B127" s="387"/>
      <c r="C127" s="306">
        <v>9</v>
      </c>
      <c r="D127" s="320"/>
      <c r="E127" s="320"/>
      <c r="F127" s="320"/>
      <c r="G127" s="320"/>
      <c r="H127" s="389" t="s">
        <v>506</v>
      </c>
      <c r="I127" s="336"/>
      <c r="J127" s="392"/>
      <c r="K127" s="76"/>
      <c r="L127" s="76"/>
      <c r="M127" s="76"/>
      <c r="N127" s="76"/>
      <c r="O127" s="76"/>
      <c r="P127" s="76"/>
      <c r="Q127" s="76"/>
      <c r="R127" s="76"/>
      <c r="S127" s="76"/>
    </row>
    <row r="128" spans="1:19" ht="26.25" thickBot="1">
      <c r="A128" s="386">
        <v>65</v>
      </c>
      <c r="B128" s="387"/>
      <c r="C128" s="306">
        <v>9</v>
      </c>
      <c r="D128" s="320"/>
      <c r="E128" s="320"/>
      <c r="F128" s="320"/>
      <c r="G128" s="320"/>
      <c r="H128" s="389" t="s">
        <v>507</v>
      </c>
      <c r="I128" s="336"/>
      <c r="J128" s="392"/>
      <c r="K128" s="333"/>
      <c r="L128" s="333"/>
      <c r="M128" s="76"/>
      <c r="N128" s="76"/>
      <c r="O128" s="76"/>
      <c r="P128" s="76"/>
      <c r="Q128" s="76"/>
      <c r="R128" s="76"/>
      <c r="S128" s="76"/>
    </row>
    <row r="129" spans="1:19" ht="13.5" customHeight="1" thickBot="1">
      <c r="A129" s="386">
        <v>66</v>
      </c>
      <c r="B129" s="387"/>
      <c r="C129" s="306">
        <v>9</v>
      </c>
      <c r="D129" s="320"/>
      <c r="E129" s="320"/>
      <c r="F129" s="320"/>
      <c r="G129" s="320"/>
      <c r="H129" s="389" t="s">
        <v>508</v>
      </c>
      <c r="I129" s="339" t="s">
        <v>416</v>
      </c>
      <c r="J129" s="395">
        <v>1</v>
      </c>
      <c r="K129" s="294" t="str">
        <f>CONCATENATE(K$42,TEXT($C129,"0"),TEXT($A129,"00"))</f>
        <v>1966</v>
      </c>
      <c r="L129" s="297" t="str">
        <f>CONCATENATE(L$42,TEXT($C129,"0"),TEXT($A129,"00"))</f>
        <v>2966</v>
      </c>
      <c r="M129" s="322"/>
      <c r="N129" s="76"/>
      <c r="O129" s="76"/>
      <c r="P129" s="76"/>
      <c r="Q129" s="76"/>
      <c r="R129" s="76"/>
      <c r="S129" s="76"/>
    </row>
    <row r="130" spans="1:19">
      <c r="A130" s="386">
        <v>67</v>
      </c>
      <c r="B130" s="387"/>
      <c r="C130" s="306">
        <v>9</v>
      </c>
      <c r="D130" s="320"/>
      <c r="E130" s="320"/>
      <c r="F130" s="320"/>
      <c r="G130" s="320"/>
      <c r="H130" s="389" t="s">
        <v>509</v>
      </c>
      <c r="I130" s="339" t="s">
        <v>416</v>
      </c>
      <c r="J130" s="395">
        <v>1</v>
      </c>
      <c r="K130" s="334"/>
      <c r="L130" s="334"/>
      <c r="M130" s="322"/>
      <c r="N130" s="76"/>
      <c r="O130" s="76"/>
      <c r="P130" s="76"/>
      <c r="Q130" s="76"/>
      <c r="R130" s="352" t="str">
        <f>CONCATENATE(R$42,TEXT($C130,"0"),TEXT($A130,"00"))</f>
        <v>8967</v>
      </c>
      <c r="S130" s="76"/>
    </row>
    <row r="131" spans="1:19" ht="15.75" customHeight="1">
      <c r="A131" s="386">
        <v>68</v>
      </c>
      <c r="B131" s="387"/>
      <c r="C131" s="306">
        <v>9</v>
      </c>
      <c r="D131" s="320"/>
      <c r="E131" s="320"/>
      <c r="F131" s="320"/>
      <c r="G131" s="320"/>
      <c r="H131" s="389" t="s">
        <v>510</v>
      </c>
      <c r="I131" s="339" t="s">
        <v>416</v>
      </c>
      <c r="J131" s="395">
        <v>1</v>
      </c>
      <c r="K131" s="76"/>
      <c r="L131" s="76"/>
      <c r="M131" s="322"/>
      <c r="N131" s="76"/>
      <c r="O131" s="343" t="str">
        <f>CONCATENATE(O$42,TEXT($C131,"0"),TEXT($A131,"00"))</f>
        <v>5968</v>
      </c>
      <c r="P131" s="76"/>
      <c r="Q131" s="76"/>
      <c r="R131" s="76"/>
      <c r="S131" s="76"/>
    </row>
    <row r="132" spans="1:19">
      <c r="A132" s="386">
        <v>69</v>
      </c>
      <c r="B132" s="387"/>
      <c r="C132" s="306">
        <v>9</v>
      </c>
      <c r="D132" s="320"/>
      <c r="E132" s="320"/>
      <c r="F132" s="320"/>
      <c r="G132" s="320"/>
      <c r="H132" s="389" t="s">
        <v>511</v>
      </c>
      <c r="I132" s="339" t="s">
        <v>416</v>
      </c>
      <c r="J132" s="395">
        <v>1</v>
      </c>
      <c r="K132" s="352" t="str">
        <f>CONCATENATE(K$42,TEXT($C132,"0"),TEXT($A132,"00"))</f>
        <v>1969</v>
      </c>
      <c r="L132" s="76"/>
      <c r="M132" s="322"/>
      <c r="N132" s="76"/>
      <c r="O132" s="76"/>
      <c r="P132" s="76"/>
      <c r="Q132" s="76"/>
      <c r="R132" s="76"/>
      <c r="S132" s="76"/>
    </row>
    <row r="133" spans="1:19" ht="13.5" customHeight="1">
      <c r="A133" s="386">
        <v>70</v>
      </c>
      <c r="B133" s="387"/>
      <c r="C133" s="306">
        <v>9</v>
      </c>
      <c r="D133" s="320"/>
      <c r="E133" s="320"/>
      <c r="F133" s="320"/>
      <c r="G133" s="320"/>
      <c r="H133" s="389" t="s">
        <v>439</v>
      </c>
      <c r="I133" s="336"/>
      <c r="J133" s="392"/>
      <c r="K133" s="76"/>
      <c r="L133" s="76"/>
      <c r="M133" s="322"/>
      <c r="N133" s="76"/>
      <c r="O133" s="76"/>
      <c r="P133" s="76"/>
      <c r="Q133" s="76"/>
      <c r="R133" s="76"/>
      <c r="S133" s="76"/>
    </row>
    <row r="134" spans="1:19">
      <c r="A134" s="386">
        <v>71</v>
      </c>
      <c r="B134" s="387"/>
      <c r="C134" s="306">
        <v>9</v>
      </c>
      <c r="D134" s="320"/>
      <c r="E134" s="320"/>
      <c r="F134" s="320"/>
      <c r="G134" s="320"/>
      <c r="H134" s="389" t="s">
        <v>513</v>
      </c>
      <c r="I134" s="339" t="s">
        <v>416</v>
      </c>
      <c r="J134" s="395">
        <v>1</v>
      </c>
      <c r="K134" s="352" t="str">
        <f>CONCATENATE(K$42,TEXT($C134,"0"),TEXT($A134,"00"))</f>
        <v>1971</v>
      </c>
      <c r="L134" s="76"/>
      <c r="M134" s="322"/>
      <c r="N134" s="76"/>
      <c r="O134" s="76"/>
      <c r="P134" s="76"/>
      <c r="Q134" s="76"/>
      <c r="R134" s="76"/>
      <c r="S134" s="76"/>
    </row>
    <row r="135" spans="1:19">
      <c r="A135" s="386">
        <v>72</v>
      </c>
      <c r="B135" s="387"/>
      <c r="C135" s="306">
        <v>9</v>
      </c>
      <c r="D135" s="320"/>
      <c r="E135" s="320"/>
      <c r="F135" s="320"/>
      <c r="G135" s="320"/>
      <c r="H135" s="389" t="s">
        <v>514</v>
      </c>
      <c r="I135" s="339" t="s">
        <v>416</v>
      </c>
      <c r="J135" s="395">
        <v>1</v>
      </c>
      <c r="K135" s="343" t="str">
        <f>CONCATENATE(K$42,TEXT($C135,"0"),TEXT($A135,"00"))</f>
        <v>1972</v>
      </c>
      <c r="L135" s="354" t="str">
        <f t="shared" ref="L135:S135" si="0">CONCATENATE(L$42,TEXT($C135,"0"),TEXT($A135,"00"))</f>
        <v>2972</v>
      </c>
      <c r="M135" s="353" t="str">
        <f t="shared" si="0"/>
        <v>3972</v>
      </c>
      <c r="N135" s="352" t="str">
        <f t="shared" si="0"/>
        <v>4972</v>
      </c>
      <c r="O135" s="352" t="str">
        <f t="shared" si="0"/>
        <v>5972</v>
      </c>
      <c r="P135" s="352" t="str">
        <f t="shared" si="0"/>
        <v>6972</v>
      </c>
      <c r="Q135" s="352" t="str">
        <f t="shared" si="0"/>
        <v>7972</v>
      </c>
      <c r="R135" s="354" t="str">
        <f t="shared" si="0"/>
        <v>8972</v>
      </c>
      <c r="S135" s="352" t="str">
        <f t="shared" si="0"/>
        <v>9972</v>
      </c>
    </row>
    <row r="136" spans="1:19">
      <c r="J136" s="393"/>
    </row>
    <row r="139" spans="1:19">
      <c r="K139" s="130" t="s">
        <v>440</v>
      </c>
    </row>
    <row r="141" spans="1:19">
      <c r="H141" s="394"/>
    </row>
  </sheetData>
  <phoneticPr fontId="1" type="noConversion"/>
  <pageMargins left="0.17" right="0.17" top="0.98425196850393704" bottom="0.98425196850393704" header="0.51181102362204722" footer="0.51181102362204722"/>
  <pageSetup paperSize="8"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6:IN97"/>
  <sheetViews>
    <sheetView topLeftCell="A31" workbookViewId="0">
      <selection activeCell="E27" sqref="E27"/>
    </sheetView>
  </sheetViews>
  <sheetFormatPr defaultColWidth="10" defaultRowHeight="10.5"/>
  <cols>
    <col min="1" max="1" width="10" style="12"/>
    <col min="2" max="2" width="16.28515625" style="12" customWidth="1"/>
    <col min="3" max="4" width="23.5703125" style="12" customWidth="1"/>
    <col min="5" max="5" width="29.28515625" style="12" customWidth="1"/>
    <col min="6" max="6" width="30.85546875" style="12" customWidth="1"/>
    <col min="7" max="7" width="27.140625" style="12" customWidth="1"/>
    <col min="8" max="8" width="49.28515625" style="12" customWidth="1"/>
    <col min="9" max="90" width="10" style="16"/>
    <col min="91" max="16384" width="10" style="12"/>
  </cols>
  <sheetData>
    <row r="6" spans="1:90" ht="11.25" thickBot="1"/>
    <row r="7" spans="1:90" ht="19.5" customHeight="1">
      <c r="B7" s="13" t="s">
        <v>202</v>
      </c>
      <c r="C7" s="13" t="s">
        <v>173</v>
      </c>
      <c r="D7" s="283" t="s">
        <v>670</v>
      </c>
      <c r="E7" s="14" t="s">
        <v>201</v>
      </c>
      <c r="F7" s="14" t="s">
        <v>203</v>
      </c>
      <c r="G7" s="14" t="s">
        <v>204</v>
      </c>
      <c r="H7" s="15" t="s">
        <v>205</v>
      </c>
    </row>
    <row r="8" spans="1:90" s="17" customFormat="1" ht="11.45" customHeight="1">
      <c r="B8" s="407" t="s">
        <v>206</v>
      </c>
      <c r="C8" s="408"/>
      <c r="D8" s="408"/>
      <c r="E8" s="408"/>
      <c r="F8" s="408"/>
      <c r="G8" s="408"/>
      <c r="H8" s="40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row>
    <row r="9" spans="1:90" s="17" customFormat="1" ht="11.45" customHeight="1">
      <c r="B9" s="20"/>
      <c r="C9" s="407" t="s">
        <v>207</v>
      </c>
      <c r="D9" s="408"/>
      <c r="E9" s="408"/>
      <c r="F9" s="408"/>
      <c r="G9" s="408"/>
      <c r="H9" s="40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row>
    <row r="10" spans="1:90" ht="37.5" customHeight="1">
      <c r="A10" s="21" t="s">
        <v>123</v>
      </c>
      <c r="B10" s="22" t="s">
        <v>208</v>
      </c>
      <c r="C10" s="22" t="s">
        <v>209</v>
      </c>
      <c r="D10" s="26">
        <v>0</v>
      </c>
      <c r="E10" s="134" t="s">
        <v>210</v>
      </c>
      <c r="F10" s="23"/>
      <c r="G10" s="23"/>
      <c r="H10" s="23"/>
    </row>
    <row r="11" spans="1:90" ht="27.75" customHeight="1">
      <c r="A11" s="21" t="s">
        <v>123</v>
      </c>
      <c r="B11" s="22" t="s">
        <v>208</v>
      </c>
      <c r="C11" s="22" t="s">
        <v>209</v>
      </c>
      <c r="D11" s="282" t="s">
        <v>279</v>
      </c>
      <c r="E11" s="131" t="s">
        <v>211</v>
      </c>
      <c r="F11" s="23"/>
      <c r="G11" s="23"/>
      <c r="H11" s="23"/>
      <c r="K11" s="414" t="s">
        <v>212</v>
      </c>
      <c r="L11" s="414"/>
    </row>
    <row r="12" spans="1:90" ht="33.75" customHeight="1">
      <c r="A12" s="21" t="s">
        <v>123</v>
      </c>
      <c r="B12" s="22" t="s">
        <v>208</v>
      </c>
      <c r="C12" s="22" t="s">
        <v>209</v>
      </c>
      <c r="D12" s="26">
        <v>1</v>
      </c>
      <c r="E12" s="131" t="s">
        <v>213</v>
      </c>
      <c r="F12" s="23"/>
      <c r="G12" s="24" t="s">
        <v>214</v>
      </c>
      <c r="H12" s="24" t="s">
        <v>215</v>
      </c>
      <c r="K12" s="25" t="s">
        <v>216</v>
      </c>
      <c r="L12" s="22" t="s">
        <v>217</v>
      </c>
    </row>
    <row r="13" spans="1:90" ht="18" customHeight="1">
      <c r="A13" s="21" t="s">
        <v>123</v>
      </c>
      <c r="B13" s="22" t="s">
        <v>208</v>
      </c>
      <c r="C13" s="22" t="s">
        <v>209</v>
      </c>
      <c r="D13" s="26">
        <v>2</v>
      </c>
      <c r="E13" s="131" t="s">
        <v>176</v>
      </c>
      <c r="F13" s="23"/>
      <c r="G13" s="22"/>
      <c r="H13" s="22"/>
      <c r="K13" s="26" t="s">
        <v>218</v>
      </c>
      <c r="L13" s="22" t="s">
        <v>219</v>
      </c>
    </row>
    <row r="14" spans="1:90" ht="33" customHeight="1">
      <c r="A14" s="21" t="s">
        <v>123</v>
      </c>
      <c r="B14" s="22" t="s">
        <v>208</v>
      </c>
      <c r="C14" s="22" t="s">
        <v>209</v>
      </c>
      <c r="D14" s="26">
        <v>3</v>
      </c>
      <c r="E14" s="131" t="s">
        <v>220</v>
      </c>
      <c r="F14" s="23"/>
      <c r="G14" s="22"/>
      <c r="H14" s="24" t="s">
        <v>221</v>
      </c>
      <c r="K14" s="24" t="s">
        <v>222</v>
      </c>
      <c r="L14" s="22" t="s">
        <v>223</v>
      </c>
    </row>
    <row r="15" spans="1:90" ht="32.25" customHeight="1">
      <c r="A15" s="21" t="s">
        <v>123</v>
      </c>
      <c r="B15" s="22" t="s">
        <v>208</v>
      </c>
      <c r="C15" s="22" t="s">
        <v>209</v>
      </c>
      <c r="D15" s="282" t="s">
        <v>279</v>
      </c>
      <c r="E15" s="132" t="s">
        <v>224</v>
      </c>
      <c r="F15" s="23"/>
      <c r="G15" s="23"/>
      <c r="H15" s="23"/>
    </row>
    <row r="16" spans="1:90" ht="11.45" customHeight="1">
      <c r="A16" s="21" t="s">
        <v>123</v>
      </c>
      <c r="B16" s="22" t="s">
        <v>208</v>
      </c>
      <c r="C16" s="22" t="s">
        <v>209</v>
      </c>
      <c r="D16" s="282" t="s">
        <v>279</v>
      </c>
      <c r="E16" s="133" t="s">
        <v>177</v>
      </c>
      <c r="F16" s="23"/>
      <c r="G16" s="23"/>
      <c r="H16" s="23"/>
    </row>
    <row r="17" spans="1:90" ht="11.45" customHeight="1">
      <c r="A17" s="21" t="s">
        <v>123</v>
      </c>
      <c r="B17" s="22" t="s">
        <v>208</v>
      </c>
      <c r="C17" s="22" t="s">
        <v>209</v>
      </c>
      <c r="D17" s="282" t="s">
        <v>279</v>
      </c>
      <c r="E17" s="133" t="s">
        <v>191</v>
      </c>
      <c r="F17" s="23"/>
      <c r="G17" s="23"/>
      <c r="H17" s="23"/>
    </row>
    <row r="18" spans="1:90" ht="11.25" customHeight="1">
      <c r="A18" s="21" t="s">
        <v>123</v>
      </c>
      <c r="B18" s="22"/>
      <c r="C18" s="407" t="s">
        <v>225</v>
      </c>
      <c r="D18" s="408"/>
      <c r="E18" s="408"/>
      <c r="F18" s="408"/>
      <c r="G18" s="408"/>
      <c r="H18" s="409"/>
    </row>
    <row r="19" spans="1:90">
      <c r="A19" s="21" t="s">
        <v>123</v>
      </c>
      <c r="B19" s="195" t="s">
        <v>208</v>
      </c>
      <c r="C19" s="195" t="s">
        <v>226</v>
      </c>
      <c r="D19" s="282" t="s">
        <v>279</v>
      </c>
      <c r="E19" s="195" t="s">
        <v>227</v>
      </c>
      <c r="F19" s="22"/>
      <c r="G19" s="22"/>
      <c r="H19" s="22"/>
    </row>
    <row r="20" spans="1:90" ht="21">
      <c r="A20" s="21" t="s">
        <v>123</v>
      </c>
      <c r="B20" s="195" t="s">
        <v>208</v>
      </c>
      <c r="C20" s="195" t="s">
        <v>226</v>
      </c>
      <c r="D20" s="282" t="s">
        <v>279</v>
      </c>
      <c r="E20" s="195" t="s">
        <v>228</v>
      </c>
      <c r="F20" s="22"/>
      <c r="G20" s="22"/>
      <c r="H20" s="22"/>
    </row>
    <row r="21" spans="1:90" ht="11.45" customHeight="1">
      <c r="A21" s="21" t="s">
        <v>123</v>
      </c>
      <c r="B21" s="22" t="s">
        <v>208</v>
      </c>
      <c r="C21" s="407" t="s">
        <v>229</v>
      </c>
      <c r="D21" s="408"/>
      <c r="E21" s="408"/>
      <c r="F21" s="408"/>
      <c r="G21" s="408"/>
      <c r="H21" s="409"/>
    </row>
    <row r="22" spans="1:90" ht="57" customHeight="1">
      <c r="A22" s="21" t="s">
        <v>123</v>
      </c>
      <c r="B22" s="22" t="s">
        <v>208</v>
      </c>
      <c r="C22" s="22" t="s">
        <v>230</v>
      </c>
      <c r="D22" s="282" t="s">
        <v>279</v>
      </c>
      <c r="E22" s="134" t="s">
        <v>233</v>
      </c>
      <c r="F22" s="22" t="s">
        <v>234</v>
      </c>
      <c r="G22" s="24" t="s">
        <v>235</v>
      </c>
      <c r="H22" s="22"/>
    </row>
    <row r="23" spans="1:90" ht="57" customHeight="1">
      <c r="A23" s="21" t="s">
        <v>123</v>
      </c>
      <c r="B23" s="22" t="s">
        <v>208</v>
      </c>
      <c r="C23" s="22" t="s">
        <v>230</v>
      </c>
      <c r="D23" s="26">
        <v>4</v>
      </c>
      <c r="E23" s="134" t="s">
        <v>236</v>
      </c>
      <c r="F23" s="22"/>
      <c r="G23" s="22"/>
      <c r="H23" s="24" t="s">
        <v>237</v>
      </c>
    </row>
    <row r="24" spans="1:90" ht="42">
      <c r="A24" s="21" t="s">
        <v>123</v>
      </c>
      <c r="B24" s="22" t="s">
        <v>208</v>
      </c>
      <c r="C24" s="22" t="s">
        <v>230</v>
      </c>
      <c r="D24" s="26">
        <v>5</v>
      </c>
      <c r="E24" s="134" t="s">
        <v>238</v>
      </c>
      <c r="F24" s="22" t="s">
        <v>239</v>
      </c>
      <c r="G24" s="22" t="s">
        <v>240</v>
      </c>
      <c r="H24" s="22"/>
    </row>
    <row r="25" spans="1:90" s="30" customFormat="1" ht="39.75" customHeight="1">
      <c r="A25" s="27" t="s">
        <v>123</v>
      </c>
      <c r="B25" s="22" t="s">
        <v>208</v>
      </c>
      <c r="C25" s="22" t="s">
        <v>230</v>
      </c>
      <c r="D25" s="26">
        <v>6</v>
      </c>
      <c r="E25" s="134" t="s">
        <v>241</v>
      </c>
      <c r="F25" s="28" t="s">
        <v>242</v>
      </c>
      <c r="G25" s="22" t="s">
        <v>240</v>
      </c>
      <c r="H25" s="22"/>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row>
    <row r="26" spans="1:90" ht="42">
      <c r="A26" s="21" t="s">
        <v>123</v>
      </c>
      <c r="B26" s="22" t="s">
        <v>208</v>
      </c>
      <c r="C26" s="22" t="s">
        <v>230</v>
      </c>
      <c r="D26" s="26">
        <v>7</v>
      </c>
      <c r="E26" s="134" t="s">
        <v>243</v>
      </c>
      <c r="F26" s="22" t="s">
        <v>244</v>
      </c>
      <c r="G26" s="24" t="s">
        <v>245</v>
      </c>
      <c r="H26" s="22"/>
    </row>
    <row r="27" spans="1:90" ht="62.25" customHeight="1">
      <c r="A27" s="21" t="s">
        <v>123</v>
      </c>
      <c r="B27" s="22" t="s">
        <v>208</v>
      </c>
      <c r="C27" s="22" t="s">
        <v>230</v>
      </c>
      <c r="D27" s="26">
        <v>8</v>
      </c>
      <c r="E27" s="135" t="s">
        <v>246</v>
      </c>
      <c r="F27" s="22" t="s">
        <v>247</v>
      </c>
      <c r="G27" s="22" t="s">
        <v>240</v>
      </c>
      <c r="H27" s="22"/>
    </row>
    <row r="28" spans="1:90" ht="83.25" customHeight="1">
      <c r="A28" s="21" t="s">
        <v>123</v>
      </c>
      <c r="B28" s="22" t="s">
        <v>208</v>
      </c>
      <c r="C28" s="22" t="s">
        <v>230</v>
      </c>
      <c r="D28" s="26">
        <v>9</v>
      </c>
      <c r="E28" s="131" t="s">
        <v>248</v>
      </c>
      <c r="F28" s="22" t="s">
        <v>249</v>
      </c>
      <c r="G28" s="22" t="s">
        <v>240</v>
      </c>
      <c r="H28" s="22"/>
    </row>
    <row r="29" spans="1:90" ht="31.5">
      <c r="A29" s="21" t="s">
        <v>123</v>
      </c>
      <c r="B29" s="22" t="s">
        <v>208</v>
      </c>
      <c r="C29" s="22" t="s">
        <v>230</v>
      </c>
      <c r="D29" s="282" t="s">
        <v>279</v>
      </c>
      <c r="E29" s="134" t="s">
        <v>250</v>
      </c>
      <c r="F29" s="31" t="s">
        <v>251</v>
      </c>
      <c r="G29" s="24" t="s">
        <v>252</v>
      </c>
      <c r="H29" s="22"/>
    </row>
    <row r="30" spans="1:90" ht="52.5">
      <c r="A30" s="21" t="s">
        <v>123</v>
      </c>
      <c r="B30" s="22" t="s">
        <v>208</v>
      </c>
      <c r="C30" s="22" t="s">
        <v>230</v>
      </c>
      <c r="D30" s="282" t="s">
        <v>279</v>
      </c>
      <c r="E30" s="134" t="s">
        <v>253</v>
      </c>
      <c r="F30" s="31" t="s">
        <v>254</v>
      </c>
      <c r="G30" s="24" t="s">
        <v>255</v>
      </c>
      <c r="H30" s="22"/>
    </row>
    <row r="31" spans="1:90" ht="20.25" customHeight="1">
      <c r="A31" s="21" t="s">
        <v>123</v>
      </c>
      <c r="B31" s="22" t="s">
        <v>208</v>
      </c>
      <c r="C31" s="22" t="s">
        <v>230</v>
      </c>
      <c r="D31" s="282" t="s">
        <v>279</v>
      </c>
      <c r="E31" s="134" t="s">
        <v>256</v>
      </c>
      <c r="F31" s="22" t="s">
        <v>256</v>
      </c>
      <c r="G31" s="22" t="s">
        <v>240</v>
      </c>
      <c r="H31" s="22"/>
    </row>
    <row r="32" spans="1:90" ht="31.5">
      <c r="A32" s="21" t="s">
        <v>123</v>
      </c>
      <c r="B32" s="22" t="s">
        <v>208</v>
      </c>
      <c r="C32" s="22" t="s">
        <v>230</v>
      </c>
      <c r="D32" s="282" t="s">
        <v>279</v>
      </c>
      <c r="E32" s="134" t="s">
        <v>184</v>
      </c>
      <c r="F32" s="31" t="s">
        <v>257</v>
      </c>
      <c r="G32" s="24" t="s">
        <v>258</v>
      </c>
      <c r="H32" s="22"/>
    </row>
    <row r="33" spans="1:248" ht="21">
      <c r="A33" s="21" t="s">
        <v>123</v>
      </c>
      <c r="B33" s="22" t="s">
        <v>208</v>
      </c>
      <c r="C33" s="22" t="s">
        <v>230</v>
      </c>
      <c r="D33" s="282" t="s">
        <v>279</v>
      </c>
      <c r="E33" s="134" t="s">
        <v>259</v>
      </c>
      <c r="F33" s="22" t="s">
        <v>260</v>
      </c>
      <c r="G33" s="22" t="s">
        <v>240</v>
      </c>
      <c r="H33" s="22"/>
    </row>
    <row r="34" spans="1:248" ht="21">
      <c r="A34" s="21" t="s">
        <v>123</v>
      </c>
      <c r="B34" s="22" t="s">
        <v>208</v>
      </c>
      <c r="C34" s="22" t="s">
        <v>230</v>
      </c>
      <c r="D34" s="282" t="s">
        <v>279</v>
      </c>
      <c r="E34" s="134" t="s">
        <v>261</v>
      </c>
      <c r="F34" s="22" t="s">
        <v>261</v>
      </c>
      <c r="G34" s="22" t="s">
        <v>240</v>
      </c>
      <c r="H34" s="22"/>
    </row>
    <row r="35" spans="1:248" ht="59.25" customHeight="1">
      <c r="B35" s="22" t="s">
        <v>208</v>
      </c>
      <c r="C35" s="25" t="s">
        <v>262</v>
      </c>
      <c r="D35" s="280"/>
      <c r="E35" s="407" t="s">
        <v>263</v>
      </c>
      <c r="F35" s="408"/>
      <c r="G35" s="408"/>
      <c r="H35" s="409"/>
    </row>
    <row r="36" spans="1:248" s="32" customFormat="1" ht="18" customHeight="1">
      <c r="B36" s="22" t="s">
        <v>208</v>
      </c>
      <c r="C36" s="25" t="s">
        <v>262</v>
      </c>
      <c r="D36" s="280"/>
      <c r="E36" s="18"/>
      <c r="F36" s="33" t="s">
        <v>264</v>
      </c>
      <c r="G36" s="33"/>
      <c r="H36" s="34"/>
    </row>
    <row r="37" spans="1:248" ht="51" customHeight="1">
      <c r="B37" s="22" t="s">
        <v>208</v>
      </c>
      <c r="C37" s="22" t="s">
        <v>262</v>
      </c>
      <c r="D37" s="282" t="s">
        <v>279</v>
      </c>
      <c r="E37" s="22" t="s">
        <v>265</v>
      </c>
      <c r="F37" s="22" t="s">
        <v>265</v>
      </c>
      <c r="G37" s="22" t="s">
        <v>240</v>
      </c>
      <c r="H37" s="22" t="s">
        <v>266</v>
      </c>
    </row>
    <row r="38" spans="1:248" ht="47.25" customHeight="1">
      <c r="B38" s="22" t="s">
        <v>208</v>
      </c>
      <c r="C38" s="22" t="s">
        <v>262</v>
      </c>
      <c r="D38" s="282" t="s">
        <v>279</v>
      </c>
      <c r="E38" s="22" t="s">
        <v>267</v>
      </c>
      <c r="F38" s="22" t="s">
        <v>267</v>
      </c>
      <c r="G38" s="22" t="s">
        <v>240</v>
      </c>
      <c r="H38" s="22" t="s">
        <v>268</v>
      </c>
    </row>
    <row r="39" spans="1:248" ht="63">
      <c r="B39" s="22" t="s">
        <v>208</v>
      </c>
      <c r="C39" s="22" t="s">
        <v>262</v>
      </c>
      <c r="D39" s="282" t="s">
        <v>279</v>
      </c>
      <c r="E39" s="22" t="s">
        <v>269</v>
      </c>
      <c r="F39" s="22" t="s">
        <v>270</v>
      </c>
      <c r="G39" s="22" t="s">
        <v>271</v>
      </c>
      <c r="H39" s="22" t="s">
        <v>272</v>
      </c>
    </row>
    <row r="40" spans="1:248" ht="38.25" customHeight="1">
      <c r="B40" s="22" t="s">
        <v>208</v>
      </c>
      <c r="C40" s="22" t="s">
        <v>262</v>
      </c>
      <c r="D40" s="282" t="s">
        <v>279</v>
      </c>
      <c r="E40" s="35" t="s">
        <v>273</v>
      </c>
      <c r="F40" s="35" t="s">
        <v>274</v>
      </c>
      <c r="G40" s="35" t="s">
        <v>240</v>
      </c>
      <c r="H40" s="35" t="s">
        <v>275</v>
      </c>
    </row>
    <row r="41" spans="1:248" ht="15.75" customHeight="1">
      <c r="B41" s="22" t="s">
        <v>208</v>
      </c>
      <c r="C41" s="25" t="s">
        <v>262</v>
      </c>
      <c r="D41" s="280"/>
      <c r="E41" s="18"/>
      <c r="F41" s="33" t="s">
        <v>276</v>
      </c>
      <c r="G41" s="33"/>
      <c r="H41" s="34"/>
    </row>
    <row r="42" spans="1:248" ht="93" customHeight="1">
      <c r="B42" s="22" t="s">
        <v>208</v>
      </c>
      <c r="C42" s="22" t="s">
        <v>262</v>
      </c>
      <c r="D42" s="282" t="s">
        <v>279</v>
      </c>
      <c r="E42" s="36" t="s">
        <v>277</v>
      </c>
      <c r="F42" s="36" t="s">
        <v>277</v>
      </c>
      <c r="G42" s="36" t="s">
        <v>240</v>
      </c>
      <c r="H42" s="36" t="s">
        <v>283</v>
      </c>
    </row>
    <row r="43" spans="1:248" ht="75.75" customHeight="1">
      <c r="B43" s="22" t="s">
        <v>208</v>
      </c>
      <c r="C43" s="22" t="s">
        <v>262</v>
      </c>
      <c r="D43" s="282" t="s">
        <v>279</v>
      </c>
      <c r="E43" s="22" t="s">
        <v>284</v>
      </c>
      <c r="F43" s="22" t="s">
        <v>285</v>
      </c>
      <c r="G43" s="24" t="s">
        <v>286</v>
      </c>
      <c r="H43" s="22" t="s">
        <v>287</v>
      </c>
    </row>
    <row r="44" spans="1:248" ht="57.75" customHeight="1">
      <c r="B44" s="22" t="s">
        <v>208</v>
      </c>
      <c r="C44" s="22" t="s">
        <v>262</v>
      </c>
      <c r="D44" s="282" t="s">
        <v>279</v>
      </c>
      <c r="E44" s="35" t="s">
        <v>288</v>
      </c>
      <c r="F44" s="35" t="s">
        <v>289</v>
      </c>
      <c r="G44" s="37" t="s">
        <v>290</v>
      </c>
      <c r="H44" s="35" t="s">
        <v>291</v>
      </c>
    </row>
    <row r="45" spans="1:248" ht="18.75" customHeight="1">
      <c r="B45" s="22" t="s">
        <v>208</v>
      </c>
      <c r="C45" s="25" t="s">
        <v>262</v>
      </c>
      <c r="D45" s="280"/>
      <c r="E45" s="18"/>
      <c r="F45" s="33" t="s">
        <v>292</v>
      </c>
      <c r="G45" s="33"/>
      <c r="H45" s="34"/>
    </row>
    <row r="46" spans="1:248" ht="63.75" thickBot="1">
      <c r="B46" s="22" t="s">
        <v>208</v>
      </c>
      <c r="C46" s="22" t="s">
        <v>262</v>
      </c>
      <c r="D46" s="282" t="s">
        <v>279</v>
      </c>
      <c r="E46" s="36" t="s">
        <v>293</v>
      </c>
      <c r="F46" s="36" t="s">
        <v>294</v>
      </c>
      <c r="G46" s="36" t="s">
        <v>240</v>
      </c>
      <c r="H46" s="38" t="s">
        <v>295</v>
      </c>
    </row>
    <row r="47" spans="1:248" ht="126.75" thickBot="1">
      <c r="B47" s="22" t="s">
        <v>208</v>
      </c>
      <c r="C47" s="22" t="s">
        <v>230</v>
      </c>
      <c r="D47" s="282" t="s">
        <v>279</v>
      </c>
      <c r="E47" s="407" t="s">
        <v>296</v>
      </c>
      <c r="F47" s="408"/>
      <c r="G47" s="408"/>
      <c r="H47" s="409"/>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9"/>
      <c r="BJ47" s="39"/>
      <c r="BK47" s="39"/>
      <c r="BL47" s="39"/>
      <c r="BM47" s="40" t="s">
        <v>297</v>
      </c>
      <c r="BN47" s="39"/>
      <c r="BO47" s="39"/>
      <c r="BP47" s="39"/>
      <c r="BQ47" s="40" t="s">
        <v>297</v>
      </c>
      <c r="BR47" s="39"/>
      <c r="BS47" s="39"/>
      <c r="BT47" s="39"/>
      <c r="BU47" s="40" t="s">
        <v>297</v>
      </c>
      <c r="BV47" s="39"/>
      <c r="BW47" s="39"/>
      <c r="BX47" s="39"/>
      <c r="BY47" s="40" t="s">
        <v>297</v>
      </c>
      <c r="BZ47" s="39"/>
      <c r="CA47" s="39"/>
      <c r="CB47" s="39"/>
      <c r="CC47" s="40" t="s">
        <v>297</v>
      </c>
      <c r="CD47" s="39"/>
      <c r="CE47" s="39"/>
      <c r="CF47" s="39"/>
      <c r="CG47" s="40" t="s">
        <v>297</v>
      </c>
      <c r="CH47" s="39"/>
      <c r="CI47" s="39"/>
      <c r="CJ47" s="39"/>
      <c r="CK47" s="40" t="s">
        <v>297</v>
      </c>
      <c r="CL47" s="39"/>
      <c r="CM47" s="39"/>
      <c r="CN47" s="39"/>
      <c r="CO47" s="40" t="s">
        <v>297</v>
      </c>
      <c r="CP47" s="39"/>
      <c r="CQ47" s="39"/>
      <c r="CR47" s="39"/>
      <c r="CS47" s="40" t="s">
        <v>297</v>
      </c>
      <c r="CT47" s="39"/>
      <c r="CU47" s="39"/>
      <c r="CV47" s="39"/>
      <c r="CW47" s="40" t="s">
        <v>297</v>
      </c>
      <c r="CX47" s="39"/>
      <c r="CY47" s="39"/>
      <c r="CZ47" s="39"/>
      <c r="DA47" s="40" t="s">
        <v>297</v>
      </c>
      <c r="DB47" s="39"/>
      <c r="DC47" s="39"/>
      <c r="DD47" s="39"/>
      <c r="DE47" s="40" t="s">
        <v>297</v>
      </c>
      <c r="DF47" s="39"/>
      <c r="DG47" s="39"/>
      <c r="DH47" s="39"/>
      <c r="DI47" s="40" t="s">
        <v>297</v>
      </c>
      <c r="DJ47" s="39"/>
      <c r="DK47" s="39"/>
      <c r="DL47" s="39"/>
      <c r="DM47" s="40" t="s">
        <v>297</v>
      </c>
      <c r="DN47" s="39"/>
      <c r="DO47" s="39"/>
      <c r="DP47" s="39"/>
      <c r="DQ47" s="40" t="s">
        <v>297</v>
      </c>
      <c r="DR47" s="39"/>
      <c r="DS47" s="39"/>
      <c r="DT47" s="39"/>
      <c r="DU47" s="40" t="s">
        <v>297</v>
      </c>
      <c r="DV47" s="39"/>
      <c r="DW47" s="39"/>
      <c r="DX47" s="39"/>
      <c r="DY47" s="40" t="s">
        <v>297</v>
      </c>
      <c r="DZ47" s="39"/>
      <c r="EA47" s="39"/>
      <c r="EB47" s="39"/>
      <c r="EC47" s="40" t="s">
        <v>297</v>
      </c>
      <c r="ED47" s="39"/>
      <c r="EE47" s="39"/>
      <c r="EF47" s="39"/>
      <c r="EG47" s="40" t="s">
        <v>297</v>
      </c>
      <c r="EH47" s="39"/>
      <c r="EI47" s="39"/>
      <c r="EJ47" s="39"/>
      <c r="EK47" s="40" t="s">
        <v>297</v>
      </c>
      <c r="EL47" s="39"/>
      <c r="EM47" s="39"/>
      <c r="EN47" s="39"/>
      <c r="EO47" s="40" t="s">
        <v>297</v>
      </c>
      <c r="EP47" s="39"/>
      <c r="EQ47" s="39"/>
      <c r="ER47" s="39"/>
      <c r="ES47" s="40" t="s">
        <v>297</v>
      </c>
      <c r="ET47" s="39"/>
      <c r="EU47" s="39"/>
      <c r="EV47" s="39"/>
      <c r="EW47" s="40" t="s">
        <v>297</v>
      </c>
      <c r="EX47" s="39"/>
      <c r="EY47" s="39"/>
      <c r="EZ47" s="39"/>
      <c r="FA47" s="40" t="s">
        <v>297</v>
      </c>
      <c r="FB47" s="39"/>
      <c r="FC47" s="39"/>
      <c r="FD47" s="39"/>
      <c r="FE47" s="40" t="s">
        <v>297</v>
      </c>
      <c r="FF47" s="39"/>
      <c r="FG47" s="39"/>
      <c r="FH47" s="39"/>
      <c r="FI47" s="40" t="s">
        <v>297</v>
      </c>
      <c r="FJ47" s="39"/>
      <c r="FK47" s="39"/>
      <c r="FL47" s="39"/>
      <c r="FM47" s="40" t="s">
        <v>297</v>
      </c>
      <c r="FN47" s="39"/>
      <c r="FO47" s="39"/>
      <c r="FP47" s="39"/>
      <c r="FQ47" s="40" t="s">
        <v>297</v>
      </c>
      <c r="FR47" s="39"/>
      <c r="FS47" s="39"/>
      <c r="FT47" s="39"/>
      <c r="FU47" s="40" t="s">
        <v>297</v>
      </c>
      <c r="FV47" s="39"/>
      <c r="FW47" s="39"/>
      <c r="FX47" s="39"/>
      <c r="FY47" s="40" t="s">
        <v>297</v>
      </c>
      <c r="FZ47" s="39"/>
      <c r="GA47" s="39"/>
      <c r="GB47" s="39"/>
      <c r="GC47" s="40" t="s">
        <v>297</v>
      </c>
      <c r="GD47" s="39"/>
      <c r="GE47" s="39"/>
      <c r="GF47" s="39"/>
      <c r="GG47" s="40" t="s">
        <v>297</v>
      </c>
      <c r="GH47" s="39"/>
      <c r="GI47" s="39"/>
      <c r="GJ47" s="39"/>
      <c r="GK47" s="40" t="s">
        <v>297</v>
      </c>
      <c r="GL47" s="39"/>
      <c r="GM47" s="39"/>
      <c r="GN47" s="39"/>
      <c r="GO47" s="40" t="s">
        <v>297</v>
      </c>
      <c r="GP47" s="39"/>
      <c r="GQ47" s="39"/>
      <c r="GR47" s="39"/>
      <c r="GS47" s="40" t="s">
        <v>297</v>
      </c>
      <c r="GT47" s="39"/>
      <c r="GU47" s="39"/>
      <c r="GV47" s="39"/>
      <c r="GW47" s="40" t="s">
        <v>297</v>
      </c>
      <c r="GX47" s="39"/>
      <c r="GY47" s="39"/>
      <c r="GZ47" s="39"/>
      <c r="HA47" s="40" t="s">
        <v>297</v>
      </c>
      <c r="HB47" s="39"/>
      <c r="HC47" s="39"/>
      <c r="HD47" s="39"/>
      <c r="HE47" s="40" t="s">
        <v>297</v>
      </c>
      <c r="HF47" s="39"/>
      <c r="HG47" s="39"/>
      <c r="HH47" s="39"/>
      <c r="HI47" s="40" t="s">
        <v>297</v>
      </c>
      <c r="HJ47" s="39"/>
      <c r="HK47" s="39"/>
      <c r="HL47" s="39"/>
      <c r="HM47" s="40" t="s">
        <v>297</v>
      </c>
      <c r="HN47" s="39"/>
      <c r="HO47" s="39"/>
      <c r="HP47" s="39"/>
      <c r="HQ47" s="40" t="s">
        <v>297</v>
      </c>
      <c r="HR47" s="39"/>
      <c r="HS47" s="39"/>
      <c r="HT47" s="39"/>
      <c r="HU47" s="40" t="s">
        <v>297</v>
      </c>
      <c r="HV47" s="39"/>
      <c r="HW47" s="39"/>
      <c r="HX47" s="39"/>
      <c r="HY47" s="40" t="s">
        <v>297</v>
      </c>
      <c r="HZ47" s="39"/>
      <c r="IA47" s="39"/>
      <c r="IB47" s="39"/>
      <c r="IC47" s="40" t="s">
        <v>297</v>
      </c>
      <c r="ID47" s="39"/>
      <c r="IE47" s="39"/>
      <c r="IF47" s="39"/>
      <c r="IG47" s="40" t="s">
        <v>297</v>
      </c>
      <c r="IH47" s="39"/>
      <c r="II47" s="39"/>
      <c r="IJ47" s="39"/>
      <c r="IK47" s="40" t="s">
        <v>297</v>
      </c>
      <c r="IL47" s="39"/>
      <c r="IM47" s="39"/>
      <c r="IN47" s="39"/>
    </row>
    <row r="48" spans="1:248" ht="21">
      <c r="B48" s="22" t="s">
        <v>208</v>
      </c>
      <c r="C48" s="22" t="s">
        <v>230</v>
      </c>
      <c r="D48" s="282" t="s">
        <v>279</v>
      </c>
      <c r="E48" s="41" t="s">
        <v>298</v>
      </c>
      <c r="F48" s="42" t="s">
        <v>298</v>
      </c>
      <c r="G48" s="22" t="s">
        <v>240</v>
      </c>
      <c r="H48" s="22"/>
    </row>
    <row r="49" spans="2:90" s="43" customFormat="1" ht="11.25" thickBot="1">
      <c r="B49" s="22" t="s">
        <v>208</v>
      </c>
      <c r="C49" s="22" t="s">
        <v>230</v>
      </c>
      <c r="D49" s="282" t="s">
        <v>279</v>
      </c>
      <c r="E49" s="44" t="s">
        <v>299</v>
      </c>
      <c r="F49" s="22" t="s">
        <v>299</v>
      </c>
      <c r="G49" s="22" t="s">
        <v>240</v>
      </c>
      <c r="H49" s="22"/>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row>
    <row r="50" spans="2:90" ht="24" customHeight="1">
      <c r="B50" s="401" t="s">
        <v>300</v>
      </c>
      <c r="C50" s="402"/>
      <c r="D50" s="402"/>
      <c r="E50" s="402"/>
      <c r="F50" s="402"/>
      <c r="G50" s="402"/>
      <c r="H50" s="403"/>
    </row>
    <row r="51" spans="2:90" ht="241.5" customHeight="1">
      <c r="B51" s="22" t="s">
        <v>301</v>
      </c>
      <c r="C51" s="22" t="s">
        <v>302</v>
      </c>
      <c r="D51" s="47"/>
      <c r="E51" s="401" t="s">
        <v>303</v>
      </c>
      <c r="F51" s="402"/>
      <c r="G51" s="402"/>
      <c r="H51" s="403"/>
    </row>
    <row r="52" spans="2:90" ht="21">
      <c r="B52" s="22" t="s">
        <v>301</v>
      </c>
      <c r="C52" s="22" t="s">
        <v>302</v>
      </c>
      <c r="D52" s="48"/>
      <c r="E52" s="45" t="s">
        <v>304</v>
      </c>
      <c r="F52" s="22" t="s">
        <v>304</v>
      </c>
      <c r="G52" s="22" t="s">
        <v>240</v>
      </c>
      <c r="H52" s="22"/>
    </row>
    <row r="53" spans="2:90" ht="21">
      <c r="B53" s="22" t="s">
        <v>301</v>
      </c>
      <c r="C53" s="22" t="s">
        <v>302</v>
      </c>
      <c r="D53" s="48"/>
      <c r="E53" s="45" t="s">
        <v>305</v>
      </c>
      <c r="F53" s="22" t="s">
        <v>305</v>
      </c>
      <c r="G53" s="22" t="s">
        <v>240</v>
      </c>
      <c r="H53" s="22"/>
    </row>
    <row r="54" spans="2:90" ht="21">
      <c r="B54" s="22" t="s">
        <v>301</v>
      </c>
      <c r="C54" s="22" t="s">
        <v>302</v>
      </c>
      <c r="D54" s="48"/>
      <c r="E54" s="45" t="s">
        <v>306</v>
      </c>
      <c r="F54" s="22" t="s">
        <v>306</v>
      </c>
      <c r="G54" s="22" t="s">
        <v>240</v>
      </c>
      <c r="H54" s="22"/>
    </row>
    <row r="55" spans="2:90" ht="21" customHeight="1">
      <c r="B55" s="22" t="s">
        <v>301</v>
      </c>
      <c r="C55" s="22" t="s">
        <v>302</v>
      </c>
      <c r="D55" s="281"/>
      <c r="E55" s="410" t="s">
        <v>307</v>
      </c>
      <c r="F55" s="22" t="s">
        <v>308</v>
      </c>
      <c r="G55" s="412" t="s">
        <v>309</v>
      </c>
      <c r="H55" s="22"/>
    </row>
    <row r="56" spans="2:90">
      <c r="B56" s="22" t="s">
        <v>301</v>
      </c>
      <c r="C56" s="22" t="s">
        <v>302</v>
      </c>
      <c r="D56" s="16"/>
      <c r="E56" s="411"/>
      <c r="F56" s="22" t="s">
        <v>310</v>
      </c>
      <c r="G56" s="413"/>
      <c r="H56" s="22"/>
    </row>
    <row r="57" spans="2:90" ht="115.5" customHeight="1">
      <c r="B57" s="22" t="s">
        <v>301</v>
      </c>
      <c r="C57" s="22" t="s">
        <v>311</v>
      </c>
      <c r="D57" s="47"/>
      <c r="E57" s="401" t="s">
        <v>312</v>
      </c>
      <c r="F57" s="402"/>
      <c r="G57" s="402"/>
      <c r="H57" s="403"/>
    </row>
    <row r="58" spans="2:90" ht="11.25" customHeight="1">
      <c r="B58" s="22"/>
      <c r="C58" s="401" t="s">
        <v>313</v>
      </c>
      <c r="D58" s="402"/>
      <c r="E58" s="402"/>
      <c r="F58" s="402"/>
      <c r="G58" s="402"/>
      <c r="H58" s="403"/>
    </row>
    <row r="59" spans="2:90" ht="61.15" customHeight="1">
      <c r="B59" s="22" t="s">
        <v>301</v>
      </c>
      <c r="C59" s="22" t="s">
        <v>314</v>
      </c>
      <c r="D59" s="22"/>
      <c r="E59" s="22" t="s">
        <v>315</v>
      </c>
      <c r="F59" s="22" t="s">
        <v>316</v>
      </c>
      <c r="G59" s="24" t="s">
        <v>317</v>
      </c>
      <c r="H59" s="22"/>
    </row>
    <row r="60" spans="2:90" ht="83.25" customHeight="1">
      <c r="B60" s="22" t="s">
        <v>301</v>
      </c>
      <c r="C60" s="22" t="s">
        <v>314</v>
      </c>
      <c r="D60" s="22"/>
      <c r="E60" s="22" t="s">
        <v>318</v>
      </c>
      <c r="F60" s="22" t="s">
        <v>319</v>
      </c>
      <c r="G60" s="22" t="s">
        <v>240</v>
      </c>
      <c r="H60" s="22"/>
    </row>
    <row r="61" spans="2:90">
      <c r="B61" s="22" t="s">
        <v>301</v>
      </c>
      <c r="C61" s="22" t="s">
        <v>314</v>
      </c>
      <c r="D61" s="22"/>
      <c r="E61" s="22" t="s">
        <v>320</v>
      </c>
      <c r="F61" s="22" t="s">
        <v>320</v>
      </c>
      <c r="G61" s="22" t="s">
        <v>240</v>
      </c>
      <c r="H61" s="22"/>
    </row>
    <row r="62" spans="2:90" ht="10.15" customHeight="1">
      <c r="B62" s="22" t="s">
        <v>301</v>
      </c>
      <c r="C62" s="22" t="s">
        <v>314</v>
      </c>
      <c r="D62" s="22"/>
      <c r="E62" s="22" t="s">
        <v>321</v>
      </c>
      <c r="F62" s="22" t="s">
        <v>322</v>
      </c>
      <c r="G62" s="22" t="s">
        <v>240</v>
      </c>
      <c r="H62" s="22"/>
    </row>
    <row r="63" spans="2:90" ht="10.15" customHeight="1">
      <c r="B63" s="22" t="s">
        <v>301</v>
      </c>
      <c r="C63" s="22" t="s">
        <v>314</v>
      </c>
      <c r="D63" s="22"/>
      <c r="E63" s="22" t="s">
        <v>323</v>
      </c>
      <c r="F63" s="22" t="s">
        <v>324</v>
      </c>
      <c r="G63" s="22" t="s">
        <v>240</v>
      </c>
      <c r="H63" s="22"/>
    </row>
    <row r="64" spans="2:90" ht="31.5">
      <c r="B64" s="22" t="s">
        <v>301</v>
      </c>
      <c r="C64" s="22" t="s">
        <v>314</v>
      </c>
      <c r="D64" s="22"/>
      <c r="E64" s="22" t="s">
        <v>325</v>
      </c>
      <c r="F64" s="22" t="s">
        <v>326</v>
      </c>
      <c r="G64" s="22" t="s">
        <v>240</v>
      </c>
      <c r="H64" s="22"/>
    </row>
    <row r="65" spans="2:90" ht="20.45" customHeight="1">
      <c r="B65" s="22" t="s">
        <v>301</v>
      </c>
      <c r="C65" s="22" t="s">
        <v>314</v>
      </c>
      <c r="D65" s="22"/>
      <c r="E65" s="22" t="s">
        <v>327</v>
      </c>
      <c r="F65" s="22" t="s">
        <v>328</v>
      </c>
      <c r="G65" s="22" t="s">
        <v>240</v>
      </c>
      <c r="H65" s="22"/>
    </row>
    <row r="66" spans="2:90" ht="10.15" customHeight="1">
      <c r="B66" s="22" t="s">
        <v>301</v>
      </c>
      <c r="C66" s="22" t="s">
        <v>314</v>
      </c>
      <c r="D66" s="22"/>
      <c r="E66" s="22" t="s">
        <v>329</v>
      </c>
      <c r="F66" s="46" t="s">
        <v>330</v>
      </c>
      <c r="G66" s="22" t="s">
        <v>240</v>
      </c>
      <c r="H66" s="22"/>
    </row>
    <row r="67" spans="2:90" ht="60" customHeight="1">
      <c r="B67" s="22" t="s">
        <v>301</v>
      </c>
      <c r="C67" s="22" t="s">
        <v>314</v>
      </c>
      <c r="D67" s="22"/>
      <c r="E67" s="22" t="s">
        <v>331</v>
      </c>
      <c r="F67" s="22" t="s">
        <v>331</v>
      </c>
      <c r="G67" s="22" t="s">
        <v>240</v>
      </c>
      <c r="H67" s="24" t="s">
        <v>332</v>
      </c>
    </row>
    <row r="68" spans="2:90" ht="10.15" customHeight="1">
      <c r="B68" s="22" t="s">
        <v>301</v>
      </c>
      <c r="C68" s="22" t="s">
        <v>314</v>
      </c>
      <c r="D68" s="22"/>
      <c r="E68" s="22" t="s">
        <v>333</v>
      </c>
      <c r="F68" s="22" t="s">
        <v>334</v>
      </c>
      <c r="G68" s="22" t="s">
        <v>240</v>
      </c>
      <c r="H68" s="22"/>
    </row>
    <row r="69" spans="2:90" s="43" customFormat="1" ht="42">
      <c r="B69" s="22" t="s">
        <v>301</v>
      </c>
      <c r="C69" s="22" t="s">
        <v>314</v>
      </c>
      <c r="D69" s="22"/>
      <c r="E69" s="31" t="s">
        <v>335</v>
      </c>
      <c r="F69" s="22" t="s">
        <v>336</v>
      </c>
      <c r="G69" s="22" t="s">
        <v>240</v>
      </c>
      <c r="H69" s="22"/>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row>
    <row r="70" spans="2:90" s="16" customFormat="1">
      <c r="B70" s="22" t="s">
        <v>301</v>
      </c>
      <c r="C70" s="47" t="s">
        <v>337</v>
      </c>
      <c r="D70" s="48"/>
      <c r="E70" s="48" t="s">
        <v>338</v>
      </c>
      <c r="F70" s="48" t="s">
        <v>339</v>
      </c>
      <c r="G70" s="48" t="s">
        <v>240</v>
      </c>
      <c r="H70" s="49"/>
    </row>
    <row r="71" spans="2:90" ht="21" customHeight="1">
      <c r="B71" s="22" t="s">
        <v>301</v>
      </c>
      <c r="C71" s="401" t="s">
        <v>340</v>
      </c>
      <c r="D71" s="402"/>
      <c r="E71" s="402"/>
      <c r="F71" s="402"/>
      <c r="G71" s="402"/>
      <c r="H71" s="403"/>
    </row>
    <row r="72" spans="2:90" ht="47.25" customHeight="1">
      <c r="B72" s="22" t="s">
        <v>301</v>
      </c>
      <c r="C72" s="22" t="s">
        <v>341</v>
      </c>
      <c r="D72" s="22"/>
      <c r="E72" s="22" t="s">
        <v>342</v>
      </c>
      <c r="F72" s="22" t="s">
        <v>343</v>
      </c>
      <c r="G72" s="22" t="s">
        <v>240</v>
      </c>
      <c r="H72" s="24" t="s">
        <v>344</v>
      </c>
    </row>
    <row r="73" spans="2:90" ht="46.5" customHeight="1">
      <c r="B73" s="22" t="s">
        <v>301</v>
      </c>
      <c r="C73" s="22" t="s">
        <v>341</v>
      </c>
      <c r="D73" s="22"/>
      <c r="E73" s="22" t="s">
        <v>345</v>
      </c>
      <c r="F73" s="22" t="s">
        <v>345</v>
      </c>
      <c r="G73" s="22" t="s">
        <v>240</v>
      </c>
      <c r="H73" s="24" t="s">
        <v>346</v>
      </c>
    </row>
    <row r="74" spans="2:90" ht="10.15" customHeight="1">
      <c r="B74" s="22" t="s">
        <v>301</v>
      </c>
      <c r="C74" s="22" t="s">
        <v>341</v>
      </c>
      <c r="D74" s="22"/>
      <c r="E74" s="22" t="s">
        <v>347</v>
      </c>
      <c r="F74" s="22" t="s">
        <v>347</v>
      </c>
      <c r="G74" s="22" t="s">
        <v>240</v>
      </c>
      <c r="H74" s="22"/>
    </row>
    <row r="75" spans="2:90" ht="10.9" customHeight="1">
      <c r="B75" s="22" t="s">
        <v>301</v>
      </c>
      <c r="C75" s="404" t="s">
        <v>348</v>
      </c>
      <c r="D75" s="405"/>
      <c r="E75" s="405"/>
      <c r="F75" s="405"/>
      <c r="G75" s="405"/>
      <c r="H75" s="406"/>
    </row>
    <row r="76" spans="2:90" ht="123.6" customHeight="1">
      <c r="B76" s="22" t="s">
        <v>301</v>
      </c>
      <c r="C76" s="22" t="s">
        <v>348</v>
      </c>
      <c r="D76" s="22"/>
      <c r="E76" s="22" t="s">
        <v>349</v>
      </c>
      <c r="F76" s="22" t="s">
        <v>349</v>
      </c>
      <c r="G76" s="22" t="s">
        <v>240</v>
      </c>
      <c r="H76" s="22"/>
    </row>
    <row r="77" spans="2:90" ht="11.45" customHeight="1">
      <c r="B77" s="22" t="s">
        <v>301</v>
      </c>
      <c r="C77" s="22" t="s">
        <v>348</v>
      </c>
      <c r="D77" s="22"/>
      <c r="E77" s="22" t="s">
        <v>350</v>
      </c>
      <c r="F77" s="22" t="s">
        <v>350</v>
      </c>
      <c r="G77" s="22" t="s">
        <v>240</v>
      </c>
      <c r="H77" s="22"/>
    </row>
    <row r="78" spans="2:90" ht="55.15" customHeight="1">
      <c r="B78" s="22" t="s">
        <v>301</v>
      </c>
      <c r="C78" s="22" t="s">
        <v>348</v>
      </c>
      <c r="D78" s="22"/>
      <c r="E78" s="22" t="s">
        <v>351</v>
      </c>
      <c r="F78" s="50" t="s">
        <v>352</v>
      </c>
      <c r="G78" s="22"/>
      <c r="H78" s="22"/>
    </row>
    <row r="79" spans="2:90" ht="84.75" customHeight="1">
      <c r="B79" s="22" t="s">
        <v>301</v>
      </c>
      <c r="C79" s="22" t="s">
        <v>348</v>
      </c>
      <c r="D79" s="22"/>
      <c r="E79" s="22" t="s">
        <v>353</v>
      </c>
      <c r="F79" s="22" t="s">
        <v>354</v>
      </c>
      <c r="G79" s="22" t="s">
        <v>240</v>
      </c>
      <c r="H79" s="24" t="s">
        <v>355</v>
      </c>
    </row>
    <row r="80" spans="2:90" ht="21">
      <c r="B80" s="22" t="s">
        <v>301</v>
      </c>
      <c r="C80" s="22" t="s">
        <v>348</v>
      </c>
      <c r="D80" s="22"/>
      <c r="E80" s="22" t="s">
        <v>356</v>
      </c>
      <c r="F80" s="22" t="s">
        <v>356</v>
      </c>
      <c r="G80" s="22" t="s">
        <v>240</v>
      </c>
      <c r="H80" s="22"/>
    </row>
    <row r="81" spans="2:8" ht="21">
      <c r="B81" s="22" t="s">
        <v>301</v>
      </c>
      <c r="C81" s="22" t="s">
        <v>348</v>
      </c>
      <c r="D81" s="22"/>
      <c r="E81" s="22" t="s">
        <v>357</v>
      </c>
      <c r="F81" s="22" t="s">
        <v>357</v>
      </c>
      <c r="G81" s="22" t="s">
        <v>240</v>
      </c>
      <c r="H81" s="22"/>
    </row>
    <row r="82" spans="2:8" ht="51">
      <c r="B82" s="22" t="s">
        <v>301</v>
      </c>
      <c r="C82" s="22" t="s">
        <v>348</v>
      </c>
      <c r="D82" s="22"/>
      <c r="E82" s="22" t="s">
        <v>358</v>
      </c>
      <c r="F82" s="22" t="s">
        <v>359</v>
      </c>
      <c r="G82" s="22" t="s">
        <v>240</v>
      </c>
      <c r="H82" s="51" t="s">
        <v>360</v>
      </c>
    </row>
    <row r="83" spans="2:8" ht="106.5" customHeight="1">
      <c r="B83" s="22" t="s">
        <v>301</v>
      </c>
      <c r="C83" s="22" t="s">
        <v>348</v>
      </c>
      <c r="D83" s="22"/>
      <c r="E83" s="22" t="s">
        <v>361</v>
      </c>
      <c r="F83" s="22" t="s">
        <v>362</v>
      </c>
      <c r="G83" s="24" t="s">
        <v>240</v>
      </c>
      <c r="H83" s="52" t="s">
        <v>363</v>
      </c>
    </row>
    <row r="84" spans="2:8" ht="70.5" customHeight="1">
      <c r="B84" s="22" t="s">
        <v>301</v>
      </c>
      <c r="C84" s="22" t="s">
        <v>348</v>
      </c>
      <c r="D84" s="22"/>
      <c r="E84" s="22" t="s">
        <v>364</v>
      </c>
      <c r="F84" s="22" t="s">
        <v>365</v>
      </c>
      <c r="G84" s="22" t="s">
        <v>240</v>
      </c>
      <c r="H84" s="53"/>
    </row>
    <row r="85" spans="2:8" ht="51" customHeight="1">
      <c r="B85" s="22" t="s">
        <v>301</v>
      </c>
      <c r="C85" s="22" t="s">
        <v>348</v>
      </c>
      <c r="D85" s="22"/>
      <c r="E85" s="22" t="s">
        <v>366</v>
      </c>
      <c r="F85" s="22" t="s">
        <v>367</v>
      </c>
      <c r="G85" s="24" t="s">
        <v>368</v>
      </c>
      <c r="H85" s="52" t="s">
        <v>369</v>
      </c>
    </row>
    <row r="86" spans="2:8" ht="11.25" customHeight="1">
      <c r="B86" s="22" t="s">
        <v>301</v>
      </c>
      <c r="C86" s="401" t="s">
        <v>370</v>
      </c>
      <c r="D86" s="402"/>
      <c r="E86" s="402"/>
      <c r="F86" s="402"/>
      <c r="G86" s="402"/>
      <c r="H86" s="403"/>
    </row>
    <row r="87" spans="2:8" ht="40.5" customHeight="1">
      <c r="B87" s="22" t="s">
        <v>301</v>
      </c>
      <c r="C87" s="22" t="s">
        <v>371</v>
      </c>
      <c r="D87" s="22"/>
      <c r="E87" s="22" t="s">
        <v>372</v>
      </c>
      <c r="F87" s="22" t="s">
        <v>373</v>
      </c>
      <c r="G87" s="22" t="s">
        <v>240</v>
      </c>
      <c r="H87" s="22"/>
    </row>
    <row r="88" spans="2:8" ht="42">
      <c r="B88" s="22" t="s">
        <v>301</v>
      </c>
      <c r="C88" s="22" t="s">
        <v>371</v>
      </c>
      <c r="D88" s="22"/>
      <c r="E88" s="22" t="s">
        <v>374</v>
      </c>
      <c r="F88" s="22" t="s">
        <v>375</v>
      </c>
      <c r="G88" s="24" t="s">
        <v>376</v>
      </c>
      <c r="H88" s="22" t="s">
        <v>374</v>
      </c>
    </row>
    <row r="89" spans="2:8" ht="21">
      <c r="B89" s="22" t="s">
        <v>301</v>
      </c>
      <c r="C89" s="22" t="s">
        <v>371</v>
      </c>
      <c r="D89" s="22"/>
      <c r="E89" s="22" t="s">
        <v>338</v>
      </c>
      <c r="F89" s="22" t="s">
        <v>377</v>
      </c>
      <c r="G89" s="22" t="s">
        <v>240</v>
      </c>
      <c r="H89" s="22" t="s">
        <v>378</v>
      </c>
    </row>
    <row r="90" spans="2:8" ht="56.45" customHeight="1">
      <c r="B90" s="22" t="s">
        <v>301</v>
      </c>
      <c r="C90" s="22" t="s">
        <v>371</v>
      </c>
      <c r="D90" s="22"/>
      <c r="E90" s="22" t="s">
        <v>379</v>
      </c>
      <c r="F90" s="22" t="s">
        <v>380</v>
      </c>
      <c r="G90" s="22" t="s">
        <v>240</v>
      </c>
      <c r="H90" s="22" t="s">
        <v>381</v>
      </c>
    </row>
    <row r="91" spans="2:8" ht="11.25" customHeight="1">
      <c r="B91" s="22" t="s">
        <v>301</v>
      </c>
      <c r="C91" s="401" t="s">
        <v>382</v>
      </c>
      <c r="D91" s="402"/>
      <c r="E91" s="402"/>
      <c r="F91" s="402"/>
      <c r="G91" s="402"/>
      <c r="H91" s="403"/>
    </row>
    <row r="92" spans="2:8" ht="21">
      <c r="B92" s="22" t="s">
        <v>301</v>
      </c>
      <c r="C92" s="22" t="s">
        <v>383</v>
      </c>
      <c r="D92" s="22"/>
      <c r="E92" s="22" t="s">
        <v>384</v>
      </c>
      <c r="F92" s="22" t="s">
        <v>385</v>
      </c>
      <c r="G92" s="22" t="s">
        <v>240</v>
      </c>
      <c r="H92" s="22" t="s">
        <v>384</v>
      </c>
    </row>
    <row r="93" spans="2:8">
      <c r="B93" s="22" t="s">
        <v>301</v>
      </c>
      <c r="C93" s="22" t="s">
        <v>383</v>
      </c>
      <c r="D93" s="22"/>
      <c r="E93" s="22" t="s">
        <v>386</v>
      </c>
      <c r="F93" s="22" t="s">
        <v>386</v>
      </c>
      <c r="G93" s="22" t="s">
        <v>240</v>
      </c>
      <c r="H93" s="22" t="s">
        <v>386</v>
      </c>
    </row>
    <row r="94" spans="2:8" ht="19.5" customHeight="1">
      <c r="B94" s="22" t="s">
        <v>301</v>
      </c>
      <c r="C94" s="22" t="s">
        <v>383</v>
      </c>
      <c r="D94" s="22"/>
      <c r="E94" s="22" t="s">
        <v>387</v>
      </c>
      <c r="F94" s="22" t="s">
        <v>388</v>
      </c>
      <c r="G94" s="22" t="s">
        <v>240</v>
      </c>
      <c r="H94" s="22" t="s">
        <v>388</v>
      </c>
    </row>
    <row r="95" spans="2:8" ht="83.45" customHeight="1">
      <c r="B95" s="22" t="s">
        <v>301</v>
      </c>
      <c r="C95" s="22" t="s">
        <v>383</v>
      </c>
      <c r="D95" s="22"/>
      <c r="E95" s="22" t="s">
        <v>389</v>
      </c>
      <c r="F95" s="22" t="s">
        <v>389</v>
      </c>
      <c r="G95" s="22" t="s">
        <v>240</v>
      </c>
      <c r="H95" s="22" t="s">
        <v>390</v>
      </c>
    </row>
    <row r="96" spans="2:8" ht="10.15" customHeight="1">
      <c r="B96" s="22" t="s">
        <v>301</v>
      </c>
      <c r="C96" s="22" t="s">
        <v>383</v>
      </c>
      <c r="D96" s="22"/>
      <c r="E96" s="22" t="s">
        <v>391</v>
      </c>
      <c r="F96" s="22" t="s">
        <v>392</v>
      </c>
      <c r="G96" s="22"/>
      <c r="H96" s="22"/>
    </row>
    <row r="97" spans="2:8" ht="11.25" customHeight="1">
      <c r="B97" s="22" t="s">
        <v>301</v>
      </c>
      <c r="C97" s="401" t="s">
        <v>393</v>
      </c>
      <c r="D97" s="402"/>
      <c r="E97" s="402"/>
      <c r="F97" s="402"/>
      <c r="G97" s="402"/>
      <c r="H97" s="403"/>
    </row>
  </sheetData>
  <mergeCells count="18">
    <mergeCell ref="B8:H8"/>
    <mergeCell ref="C9:H9"/>
    <mergeCell ref="K11:L11"/>
    <mergeCell ref="C18:H18"/>
    <mergeCell ref="C21:H21"/>
    <mergeCell ref="E35:H35"/>
    <mergeCell ref="E47:H47"/>
    <mergeCell ref="B50:H50"/>
    <mergeCell ref="E51:H51"/>
    <mergeCell ref="E55:E56"/>
    <mergeCell ref="G55:G56"/>
    <mergeCell ref="E57:H57"/>
    <mergeCell ref="C91:H91"/>
    <mergeCell ref="C97:H97"/>
    <mergeCell ref="C58:H58"/>
    <mergeCell ref="C71:H71"/>
    <mergeCell ref="C75:H75"/>
    <mergeCell ref="C86:H86"/>
  </mergeCells>
  <phoneticPr fontId="1"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dimension ref="B2:M124"/>
  <sheetViews>
    <sheetView topLeftCell="A76" workbookViewId="0">
      <selection activeCell="D129" sqref="D129"/>
    </sheetView>
  </sheetViews>
  <sheetFormatPr defaultRowHeight="12.75"/>
  <cols>
    <col min="1" max="1" width="0.140625" customWidth="1"/>
    <col min="3" max="3" width="11.85546875" customWidth="1"/>
    <col min="5" max="5" width="30.5703125" customWidth="1"/>
    <col min="6" max="6" width="81.7109375" customWidth="1"/>
  </cols>
  <sheetData>
    <row r="2" spans="2:6">
      <c r="B2" s="54" t="s">
        <v>201</v>
      </c>
      <c r="C2" s="55"/>
      <c r="D2" s="55"/>
      <c r="E2" s="56"/>
      <c r="F2" s="82"/>
    </row>
    <row r="3" spans="2:6">
      <c r="B3" s="57"/>
      <c r="C3" s="58" t="s">
        <v>394</v>
      </c>
      <c r="D3" s="59"/>
      <c r="E3" s="60"/>
      <c r="F3" s="4"/>
    </row>
    <row r="4" spans="2:6">
      <c r="B4" s="57"/>
      <c r="C4" s="62"/>
      <c r="D4" s="63" t="s">
        <v>200</v>
      </c>
      <c r="E4" s="78"/>
      <c r="F4" s="4"/>
    </row>
    <row r="5" spans="2:6">
      <c r="B5" s="57"/>
      <c r="C5" s="62"/>
      <c r="D5" s="64"/>
      <c r="E5" s="77" t="s">
        <v>199</v>
      </c>
      <c r="F5" s="83" t="s">
        <v>412</v>
      </c>
    </row>
    <row r="6" spans="2:6">
      <c r="B6" s="65" t="s">
        <v>175</v>
      </c>
      <c r="C6" s="65"/>
      <c r="D6" s="65"/>
      <c r="E6" s="8"/>
      <c r="F6" s="3"/>
    </row>
    <row r="7" spans="2:6">
      <c r="B7" s="65"/>
      <c r="C7" s="66"/>
      <c r="D7" s="67"/>
      <c r="E7" s="8"/>
      <c r="F7" s="3"/>
    </row>
    <row r="8" spans="2:6">
      <c r="B8" s="68"/>
      <c r="C8" s="66" t="s">
        <v>395</v>
      </c>
      <c r="D8" s="5"/>
      <c r="E8" s="94"/>
      <c r="F8" s="1"/>
    </row>
    <row r="9" spans="2:6">
      <c r="B9" s="69">
        <v>30</v>
      </c>
      <c r="C9" s="70">
        <v>8</v>
      </c>
      <c r="D9" s="2" t="s">
        <v>30</v>
      </c>
      <c r="E9" s="7" t="s">
        <v>31</v>
      </c>
      <c r="F9" s="1"/>
    </row>
    <row r="10" spans="2:6">
      <c r="B10" s="69">
        <v>30</v>
      </c>
      <c r="C10" s="70">
        <v>8</v>
      </c>
      <c r="D10" s="2" t="s">
        <v>131</v>
      </c>
      <c r="E10" s="7" t="s">
        <v>165</v>
      </c>
      <c r="F10" s="1"/>
    </row>
    <row r="11" spans="2:6">
      <c r="B11" s="69">
        <v>30</v>
      </c>
      <c r="C11" s="70">
        <v>8</v>
      </c>
      <c r="D11" s="2" t="s">
        <v>166</v>
      </c>
      <c r="E11" s="7" t="s">
        <v>165</v>
      </c>
      <c r="F11" s="1"/>
    </row>
    <row r="12" spans="2:6">
      <c r="B12" s="69">
        <v>30</v>
      </c>
      <c r="C12" s="70">
        <v>8</v>
      </c>
      <c r="D12" s="2" t="s">
        <v>6</v>
      </c>
      <c r="E12" s="7" t="s">
        <v>7</v>
      </c>
      <c r="F12" s="1"/>
    </row>
    <row r="13" spans="2:6" ht="52.5" customHeight="1">
      <c r="B13" s="69">
        <v>30</v>
      </c>
      <c r="C13" s="70">
        <v>8</v>
      </c>
      <c r="D13" s="122" t="s">
        <v>92</v>
      </c>
      <c r="E13" s="87"/>
      <c r="F13" s="88" t="s">
        <v>644</v>
      </c>
    </row>
    <row r="14" spans="2:6">
      <c r="B14" s="69"/>
      <c r="C14" s="70"/>
      <c r="D14" s="2"/>
      <c r="E14" s="7"/>
      <c r="F14" s="1"/>
    </row>
    <row r="15" spans="2:6">
      <c r="B15" s="69"/>
      <c r="C15" s="66" t="s">
        <v>396</v>
      </c>
      <c r="D15" s="93"/>
      <c r="E15" s="94"/>
      <c r="F15" s="1"/>
    </row>
    <row r="16" spans="2:6">
      <c r="B16" s="69">
        <v>30</v>
      </c>
      <c r="C16" s="70">
        <v>10</v>
      </c>
      <c r="D16" s="2" t="s">
        <v>68</v>
      </c>
      <c r="E16" s="7" t="s">
        <v>69</v>
      </c>
      <c r="F16" s="1"/>
    </row>
    <row r="17" spans="2:6">
      <c r="B17" s="69">
        <v>30</v>
      </c>
      <c r="C17" s="70">
        <v>10</v>
      </c>
      <c r="D17" s="2" t="s">
        <v>70</v>
      </c>
      <c r="E17" s="7" t="s">
        <v>69</v>
      </c>
      <c r="F17" s="1"/>
    </row>
    <row r="18" spans="2:6">
      <c r="B18" s="69"/>
      <c r="C18" s="70"/>
      <c r="D18" s="2"/>
      <c r="E18" s="7"/>
      <c r="F18" s="1"/>
    </row>
    <row r="19" spans="2:6">
      <c r="B19" s="69">
        <v>30</v>
      </c>
      <c r="C19" s="70">
        <v>12</v>
      </c>
      <c r="D19" s="2" t="s">
        <v>22</v>
      </c>
      <c r="E19" s="7" t="s">
        <v>23</v>
      </c>
      <c r="F19" s="1"/>
    </row>
    <row r="20" spans="2:6">
      <c r="B20" s="69">
        <v>30</v>
      </c>
      <c r="C20" s="70">
        <v>12</v>
      </c>
      <c r="D20" s="2" t="s">
        <v>24</v>
      </c>
      <c r="E20" s="7" t="s">
        <v>23</v>
      </c>
      <c r="F20" s="1"/>
    </row>
    <row r="21" spans="2:6">
      <c r="B21" s="69">
        <v>30</v>
      </c>
      <c r="C21" s="70">
        <v>12</v>
      </c>
      <c r="D21" s="74" t="s">
        <v>36</v>
      </c>
      <c r="E21" s="7" t="s">
        <v>37</v>
      </c>
      <c r="F21" s="1"/>
    </row>
    <row r="22" spans="2:6">
      <c r="B22" s="69">
        <v>30</v>
      </c>
      <c r="C22" s="70">
        <v>12</v>
      </c>
      <c r="D22" s="121" t="s">
        <v>38</v>
      </c>
      <c r="E22" s="7" t="s">
        <v>39</v>
      </c>
      <c r="F22" s="1"/>
    </row>
    <row r="23" spans="2:6">
      <c r="B23" s="69">
        <v>30</v>
      </c>
      <c r="C23" s="70">
        <v>12</v>
      </c>
      <c r="D23" s="121" t="s">
        <v>40</v>
      </c>
      <c r="E23" s="7" t="s">
        <v>39</v>
      </c>
      <c r="F23" s="1"/>
    </row>
    <row r="24" spans="2:6">
      <c r="B24" s="79">
        <v>30</v>
      </c>
      <c r="C24" s="80">
        <v>12</v>
      </c>
      <c r="D24" s="90" t="s">
        <v>115</v>
      </c>
      <c r="E24" s="84" t="s">
        <v>116</v>
      </c>
      <c r="F24" s="1" t="s">
        <v>407</v>
      </c>
    </row>
    <row r="25" spans="2:6">
      <c r="B25" s="69"/>
      <c r="C25" s="70"/>
      <c r="F25" s="1"/>
    </row>
    <row r="26" spans="2:6">
      <c r="B26" s="69">
        <v>30</v>
      </c>
      <c r="C26" s="70">
        <v>13</v>
      </c>
      <c r="D26" s="2" t="s">
        <v>41</v>
      </c>
      <c r="E26" s="7" t="s">
        <v>42</v>
      </c>
      <c r="F26" s="1"/>
    </row>
    <row r="27" spans="2:6">
      <c r="B27" s="69">
        <v>30</v>
      </c>
      <c r="C27" s="70">
        <v>13</v>
      </c>
      <c r="D27" s="2" t="s">
        <v>43</v>
      </c>
      <c r="E27" s="7" t="s">
        <v>44</v>
      </c>
      <c r="F27" s="1"/>
    </row>
    <row r="28" spans="2:6">
      <c r="B28" s="69">
        <v>30</v>
      </c>
      <c r="C28" s="70">
        <v>13</v>
      </c>
      <c r="D28" s="2" t="s">
        <v>45</v>
      </c>
      <c r="E28" s="7" t="s">
        <v>46</v>
      </c>
      <c r="F28" s="1"/>
    </row>
    <row r="29" spans="2:6">
      <c r="B29" s="69">
        <v>30</v>
      </c>
      <c r="C29" s="70">
        <v>13</v>
      </c>
      <c r="D29" s="2" t="s">
        <v>107</v>
      </c>
      <c r="E29" s="7" t="s">
        <v>108</v>
      </c>
      <c r="F29" s="1"/>
    </row>
    <row r="30" spans="2:6">
      <c r="B30" s="69">
        <v>30</v>
      </c>
      <c r="C30" s="70">
        <v>13</v>
      </c>
      <c r="D30" s="2" t="s">
        <v>109</v>
      </c>
      <c r="E30" s="7" t="s">
        <v>108</v>
      </c>
      <c r="F30" s="1"/>
    </row>
    <row r="31" spans="2:6">
      <c r="B31" s="69">
        <v>30</v>
      </c>
      <c r="C31" s="70">
        <v>13</v>
      </c>
      <c r="D31" s="121" t="s">
        <v>110</v>
      </c>
      <c r="E31" s="7" t="s">
        <v>111</v>
      </c>
      <c r="F31" s="1"/>
    </row>
    <row r="32" spans="2:6">
      <c r="B32" s="69">
        <v>30</v>
      </c>
      <c r="C32" s="70">
        <v>13</v>
      </c>
      <c r="D32" s="121" t="s">
        <v>112</v>
      </c>
      <c r="E32" s="7" t="s">
        <v>111</v>
      </c>
      <c r="F32" s="1"/>
    </row>
    <row r="33" spans="2:6">
      <c r="B33" s="69"/>
      <c r="C33" s="70"/>
      <c r="D33" s="2"/>
      <c r="E33" s="7"/>
      <c r="F33" s="1"/>
    </row>
    <row r="34" spans="2:6">
      <c r="B34" s="69">
        <v>30</v>
      </c>
      <c r="C34" s="70">
        <v>16</v>
      </c>
      <c r="D34" s="121" t="s">
        <v>84</v>
      </c>
      <c r="E34" s="7" t="s">
        <v>85</v>
      </c>
      <c r="F34" s="1"/>
    </row>
    <row r="35" spans="2:6">
      <c r="B35" s="69"/>
      <c r="C35" s="70"/>
      <c r="D35" s="2"/>
      <c r="E35" s="7"/>
      <c r="F35" s="1"/>
    </row>
    <row r="36" spans="2:6">
      <c r="B36" s="69"/>
      <c r="C36" s="66" t="s">
        <v>397</v>
      </c>
      <c r="D36" s="93"/>
      <c r="E36" s="94"/>
      <c r="F36" s="1"/>
    </row>
    <row r="37" spans="2:6">
      <c r="B37" s="69">
        <v>30</v>
      </c>
      <c r="C37" s="70">
        <v>20</v>
      </c>
      <c r="D37" s="2" t="s">
        <v>60</v>
      </c>
      <c r="E37" s="7" t="s">
        <v>61</v>
      </c>
      <c r="F37" s="1"/>
    </row>
    <row r="38" spans="2:6">
      <c r="B38" s="69">
        <v>30</v>
      </c>
      <c r="C38" s="70">
        <v>20</v>
      </c>
      <c r="D38" s="2" t="s">
        <v>62</v>
      </c>
      <c r="E38" s="7" t="s">
        <v>61</v>
      </c>
      <c r="F38" s="1"/>
    </row>
    <row r="39" spans="2:6">
      <c r="B39" s="69"/>
      <c r="C39" s="70"/>
      <c r="D39" s="2"/>
      <c r="E39" s="7"/>
      <c r="F39" s="1"/>
    </row>
    <row r="40" spans="2:6">
      <c r="B40" s="69"/>
      <c r="C40" s="66" t="s">
        <v>398</v>
      </c>
      <c r="D40" s="93"/>
      <c r="E40" s="94"/>
      <c r="F40" s="1"/>
    </row>
    <row r="41" spans="2:6">
      <c r="B41" s="69"/>
      <c r="C41" s="71"/>
      <c r="D41" s="2"/>
      <c r="E41" s="7"/>
      <c r="F41" s="1"/>
    </row>
    <row r="42" spans="2:6">
      <c r="B42" s="69"/>
      <c r="C42" s="71"/>
      <c r="D42" s="2"/>
      <c r="E42" s="7"/>
      <c r="F42" s="1"/>
    </row>
    <row r="43" spans="2:6">
      <c r="B43" s="69"/>
      <c r="C43" s="72" t="s">
        <v>399</v>
      </c>
      <c r="D43" s="93"/>
      <c r="E43" s="94"/>
      <c r="F43" s="1"/>
    </row>
    <row r="44" spans="2:6">
      <c r="B44" s="69">
        <v>30</v>
      </c>
      <c r="C44" s="70">
        <v>34</v>
      </c>
      <c r="D44" s="2" t="s">
        <v>167</v>
      </c>
      <c r="E44" s="7" t="s">
        <v>169</v>
      </c>
      <c r="F44" s="1"/>
    </row>
    <row r="45" spans="2:6">
      <c r="B45" s="69">
        <v>30</v>
      </c>
      <c r="C45" s="70">
        <v>34</v>
      </c>
      <c r="D45" s="2" t="s">
        <v>168</v>
      </c>
      <c r="E45" s="7" t="s">
        <v>169</v>
      </c>
      <c r="F45" s="1"/>
    </row>
    <row r="46" spans="2:6">
      <c r="B46" s="79">
        <v>30</v>
      </c>
      <c r="C46" s="80">
        <v>34</v>
      </c>
      <c r="D46" s="81" t="s">
        <v>99</v>
      </c>
      <c r="E46" s="84" t="s">
        <v>100</v>
      </c>
      <c r="F46" s="1" t="s">
        <v>413</v>
      </c>
    </row>
    <row r="47" spans="2:6">
      <c r="B47" s="79">
        <v>30</v>
      </c>
      <c r="C47" s="80">
        <v>34</v>
      </c>
      <c r="D47" s="81" t="s">
        <v>101</v>
      </c>
      <c r="E47" s="84" t="s">
        <v>100</v>
      </c>
      <c r="F47" s="1" t="s">
        <v>413</v>
      </c>
    </row>
    <row r="48" spans="2:6">
      <c r="B48" s="69"/>
      <c r="C48" s="70"/>
      <c r="D48" s="2"/>
      <c r="E48" s="7"/>
      <c r="F48" s="1"/>
    </row>
    <row r="49" spans="2:6">
      <c r="B49" s="69"/>
      <c r="C49" s="66" t="s">
        <v>400</v>
      </c>
      <c r="D49" s="93"/>
      <c r="E49" s="94"/>
      <c r="F49" s="1"/>
    </row>
    <row r="50" spans="2:6">
      <c r="B50" s="69">
        <v>30</v>
      </c>
      <c r="C50" s="70">
        <v>35</v>
      </c>
      <c r="D50" s="2" t="s">
        <v>51</v>
      </c>
      <c r="E50" s="7" t="s">
        <v>52</v>
      </c>
      <c r="F50" s="1"/>
    </row>
    <row r="51" spans="2:6">
      <c r="B51" s="69">
        <v>30</v>
      </c>
      <c r="C51" s="70">
        <v>35</v>
      </c>
      <c r="D51" s="2" t="s">
        <v>53</v>
      </c>
      <c r="E51" s="7" t="s">
        <v>52</v>
      </c>
      <c r="F51" s="1"/>
    </row>
    <row r="52" spans="2:6">
      <c r="B52" s="69">
        <v>30</v>
      </c>
      <c r="C52" s="70">
        <v>35</v>
      </c>
      <c r="D52" s="2" t="s">
        <v>54</v>
      </c>
      <c r="E52" s="7" t="s">
        <v>55</v>
      </c>
      <c r="F52" s="1"/>
    </row>
    <row r="53" spans="2:6">
      <c r="B53" s="69">
        <v>30</v>
      </c>
      <c r="C53" s="70">
        <v>39</v>
      </c>
      <c r="D53" s="121" t="s">
        <v>640</v>
      </c>
      <c r="E53" s="1" t="s">
        <v>642</v>
      </c>
      <c r="F53" s="1"/>
    </row>
    <row r="54" spans="2:6">
      <c r="B54" s="69">
        <v>30</v>
      </c>
      <c r="C54" s="70">
        <v>39</v>
      </c>
      <c r="D54" s="121" t="s">
        <v>641</v>
      </c>
      <c r="E54" s="1" t="s">
        <v>643</v>
      </c>
      <c r="F54" s="1"/>
    </row>
    <row r="55" spans="2:6">
      <c r="B55" s="69"/>
      <c r="C55" s="70"/>
      <c r="D55" s="2"/>
      <c r="E55" s="7"/>
      <c r="F55" s="1"/>
    </row>
    <row r="56" spans="2:6">
      <c r="B56" s="69"/>
      <c r="C56" s="66" t="s">
        <v>401</v>
      </c>
      <c r="D56" s="93"/>
      <c r="E56" s="94"/>
      <c r="F56" s="1"/>
    </row>
    <row r="57" spans="2:6">
      <c r="B57" s="69">
        <v>30</v>
      </c>
      <c r="C57" s="70">
        <v>46</v>
      </c>
      <c r="D57" s="2" t="s">
        <v>73</v>
      </c>
      <c r="E57" s="7" t="s">
        <v>74</v>
      </c>
      <c r="F57" s="1"/>
    </row>
    <row r="58" spans="2:6">
      <c r="B58" s="69"/>
      <c r="C58" s="66"/>
      <c r="D58" s="2"/>
      <c r="E58" s="7"/>
      <c r="F58" s="1"/>
    </row>
    <row r="59" spans="2:6">
      <c r="B59" s="69">
        <v>30</v>
      </c>
      <c r="C59" s="70">
        <v>49</v>
      </c>
      <c r="D59" s="121" t="s">
        <v>81</v>
      </c>
      <c r="E59" s="7" t="s">
        <v>82</v>
      </c>
      <c r="F59" s="1"/>
    </row>
    <row r="60" spans="2:6">
      <c r="B60" s="69">
        <v>30</v>
      </c>
      <c r="C60" s="70">
        <v>49</v>
      </c>
      <c r="D60" s="121" t="s">
        <v>83</v>
      </c>
      <c r="E60" s="7" t="s">
        <v>82</v>
      </c>
      <c r="F60" s="1"/>
    </row>
    <row r="61" spans="2:6">
      <c r="B61" s="69">
        <v>30</v>
      </c>
      <c r="C61" s="70">
        <v>49</v>
      </c>
      <c r="D61" s="2" t="s">
        <v>63</v>
      </c>
      <c r="E61" s="7" t="s">
        <v>64</v>
      </c>
      <c r="F61" s="1"/>
    </row>
    <row r="62" spans="2:6">
      <c r="B62" s="69">
        <v>30</v>
      </c>
      <c r="C62" s="70">
        <v>49</v>
      </c>
      <c r="D62" s="2" t="s">
        <v>65</v>
      </c>
      <c r="E62" s="7" t="s">
        <v>64</v>
      </c>
      <c r="F62" s="1"/>
    </row>
    <row r="63" spans="2:6">
      <c r="B63" s="69">
        <v>30</v>
      </c>
      <c r="C63" s="70">
        <v>49</v>
      </c>
      <c r="D63" s="2" t="s">
        <v>71</v>
      </c>
      <c r="E63" s="7" t="s">
        <v>124</v>
      </c>
      <c r="F63" s="1"/>
    </row>
    <row r="64" spans="2:6">
      <c r="B64" s="69">
        <v>30</v>
      </c>
      <c r="C64" s="70">
        <v>49</v>
      </c>
      <c r="D64" s="2" t="s">
        <v>72</v>
      </c>
      <c r="E64" s="7" t="s">
        <v>124</v>
      </c>
      <c r="F64" s="1"/>
    </row>
    <row r="65" spans="2:6">
      <c r="B65" s="69"/>
      <c r="C65" s="70"/>
      <c r="D65" s="2"/>
      <c r="E65" s="7"/>
      <c r="F65" s="1"/>
    </row>
    <row r="66" spans="2:6">
      <c r="B66" s="69"/>
      <c r="C66" s="66" t="s">
        <v>402</v>
      </c>
      <c r="D66" s="93"/>
      <c r="E66" s="94"/>
      <c r="F66" s="1"/>
    </row>
    <row r="67" spans="2:6">
      <c r="B67" s="69"/>
      <c r="C67" s="71" t="s">
        <v>403</v>
      </c>
      <c r="D67" s="2"/>
      <c r="E67" s="7"/>
      <c r="F67" s="1"/>
    </row>
    <row r="68" spans="2:6">
      <c r="B68" s="69"/>
      <c r="C68" s="71"/>
      <c r="D68" s="2"/>
      <c r="E68" s="7"/>
      <c r="F68" s="1"/>
    </row>
    <row r="69" spans="2:6">
      <c r="B69" s="69"/>
      <c r="C69" s="72" t="s">
        <v>404</v>
      </c>
      <c r="D69" s="93"/>
      <c r="E69" s="94"/>
      <c r="F69" s="1"/>
    </row>
    <row r="70" spans="2:6">
      <c r="B70" s="69"/>
      <c r="C70" s="71">
        <v>53</v>
      </c>
      <c r="D70" s="2"/>
      <c r="E70" s="7"/>
      <c r="F70" s="1"/>
    </row>
    <row r="71" spans="2:6">
      <c r="B71" s="69"/>
      <c r="C71" s="71"/>
      <c r="D71" s="2"/>
      <c r="E71" s="7"/>
      <c r="F71" s="1"/>
    </row>
    <row r="72" spans="2:6">
      <c r="B72" s="69"/>
      <c r="C72" s="72" t="s">
        <v>405</v>
      </c>
      <c r="D72" s="93"/>
      <c r="E72" s="94"/>
      <c r="F72" s="1"/>
    </row>
    <row r="73" spans="2:6">
      <c r="B73" s="69">
        <v>30</v>
      </c>
      <c r="C73" s="70">
        <v>66</v>
      </c>
      <c r="D73" s="2" t="s">
        <v>93</v>
      </c>
      <c r="E73" s="7" t="s">
        <v>94</v>
      </c>
      <c r="F73" s="1"/>
    </row>
    <row r="74" spans="2:6">
      <c r="B74" s="69">
        <v>30</v>
      </c>
      <c r="C74" s="70">
        <v>66</v>
      </c>
      <c r="D74" s="2" t="s">
        <v>95</v>
      </c>
      <c r="E74" s="7" t="s">
        <v>94</v>
      </c>
      <c r="F74" s="1"/>
    </row>
    <row r="75" spans="2:6">
      <c r="B75" s="69"/>
      <c r="C75" s="72"/>
      <c r="D75" s="2"/>
      <c r="E75" s="7"/>
      <c r="F75" s="1"/>
    </row>
    <row r="76" spans="2:6">
      <c r="B76" s="69">
        <v>30</v>
      </c>
      <c r="C76" s="70">
        <v>72</v>
      </c>
      <c r="D76" s="2" t="s">
        <v>25</v>
      </c>
      <c r="E76" s="7" t="s">
        <v>26</v>
      </c>
      <c r="F76" s="1"/>
    </row>
    <row r="77" spans="2:6">
      <c r="B77" s="79">
        <v>30</v>
      </c>
      <c r="C77" s="80">
        <v>72</v>
      </c>
      <c r="D77" s="81" t="s">
        <v>27</v>
      </c>
      <c r="E77" s="84" t="s">
        <v>28</v>
      </c>
      <c r="F77" s="1" t="s">
        <v>408</v>
      </c>
    </row>
    <row r="78" spans="2:6">
      <c r="B78" s="79">
        <v>30</v>
      </c>
      <c r="C78" s="80">
        <v>72</v>
      </c>
      <c r="D78" s="81" t="s">
        <v>29</v>
      </c>
      <c r="E78" s="84" t="s">
        <v>28</v>
      </c>
      <c r="F78" s="1" t="s">
        <v>408</v>
      </c>
    </row>
    <row r="79" spans="2:6">
      <c r="B79" s="79">
        <v>30</v>
      </c>
      <c r="C79" s="80">
        <v>72</v>
      </c>
      <c r="D79" s="81" t="s">
        <v>129</v>
      </c>
      <c r="E79" s="84" t="s">
        <v>130</v>
      </c>
      <c r="F79" s="1" t="s">
        <v>409</v>
      </c>
    </row>
    <row r="80" spans="2:6">
      <c r="B80" s="69">
        <v>30</v>
      </c>
      <c r="C80" s="70">
        <v>72</v>
      </c>
      <c r="D80" s="121" t="s">
        <v>8</v>
      </c>
      <c r="E80" s="7" t="s">
        <v>9</v>
      </c>
      <c r="F80" s="1"/>
    </row>
    <row r="81" spans="2:6">
      <c r="B81" s="69">
        <v>30</v>
      </c>
      <c r="C81" s="70">
        <v>72</v>
      </c>
      <c r="D81" s="121" t="s">
        <v>10</v>
      </c>
      <c r="E81" s="7" t="s">
        <v>9</v>
      </c>
      <c r="F81" s="1"/>
    </row>
    <row r="82" spans="2:6">
      <c r="B82" s="69">
        <v>30</v>
      </c>
      <c r="C82" s="70">
        <v>72</v>
      </c>
      <c r="D82" s="121" t="s">
        <v>12</v>
      </c>
      <c r="E82" s="7" t="s">
        <v>13</v>
      </c>
      <c r="F82" s="1"/>
    </row>
    <row r="83" spans="2:6">
      <c r="B83" s="69">
        <v>30</v>
      </c>
      <c r="C83" s="70">
        <v>72</v>
      </c>
      <c r="D83" s="121" t="s">
        <v>14</v>
      </c>
      <c r="E83" s="7" t="s">
        <v>13</v>
      </c>
      <c r="F83" s="1"/>
    </row>
    <row r="84" spans="2:6">
      <c r="B84" s="79">
        <v>30</v>
      </c>
      <c r="C84" s="80">
        <v>72</v>
      </c>
      <c r="D84" s="81" t="s">
        <v>90</v>
      </c>
      <c r="E84" s="84" t="s">
        <v>91</v>
      </c>
      <c r="F84" s="1" t="s">
        <v>403</v>
      </c>
    </row>
    <row r="85" spans="2:6">
      <c r="B85" s="69">
        <v>30</v>
      </c>
      <c r="C85" s="70">
        <v>72</v>
      </c>
      <c r="D85" s="2" t="s">
        <v>96</v>
      </c>
      <c r="E85" s="7" t="s">
        <v>97</v>
      </c>
      <c r="F85" s="1"/>
    </row>
    <row r="86" spans="2:6">
      <c r="B86" s="69">
        <v>30</v>
      </c>
      <c r="C86" s="70">
        <v>72</v>
      </c>
      <c r="D86" s="2" t="s">
        <v>98</v>
      </c>
      <c r="E86" s="7" t="s">
        <v>97</v>
      </c>
      <c r="F86" s="1"/>
    </row>
    <row r="87" spans="2:6">
      <c r="B87" s="69">
        <v>30</v>
      </c>
      <c r="C87" s="70">
        <v>72</v>
      </c>
      <c r="D87" s="2" t="s">
        <v>170</v>
      </c>
      <c r="E87" s="7" t="s">
        <v>171</v>
      </c>
      <c r="F87" s="1"/>
    </row>
    <row r="88" spans="2:6">
      <c r="B88" s="69">
        <v>30</v>
      </c>
      <c r="C88" s="70">
        <v>72</v>
      </c>
      <c r="D88" s="2" t="s">
        <v>172</v>
      </c>
      <c r="E88" s="7" t="s">
        <v>171</v>
      </c>
      <c r="F88" s="1"/>
    </row>
    <row r="89" spans="2:6">
      <c r="B89" s="69">
        <v>30</v>
      </c>
      <c r="C89" s="70">
        <v>72</v>
      </c>
      <c r="D89" s="2" t="s">
        <v>102</v>
      </c>
      <c r="E89" s="7" t="s">
        <v>103</v>
      </c>
      <c r="F89" s="1"/>
    </row>
    <row r="90" spans="2:6">
      <c r="B90" s="69">
        <v>30</v>
      </c>
      <c r="C90" s="70">
        <v>72</v>
      </c>
      <c r="D90" s="2" t="s">
        <v>104</v>
      </c>
      <c r="E90" s="7" t="s">
        <v>103</v>
      </c>
      <c r="F90" s="1"/>
    </row>
    <row r="91" spans="2:6">
      <c r="B91" s="69"/>
      <c r="C91" s="70"/>
      <c r="D91" s="2"/>
      <c r="E91" s="7"/>
      <c r="F91" s="1"/>
    </row>
    <row r="92" spans="2:6">
      <c r="B92" s="73" t="s">
        <v>176</v>
      </c>
      <c r="C92" s="91"/>
      <c r="D92" s="92"/>
      <c r="E92" s="7"/>
      <c r="F92" s="1"/>
    </row>
    <row r="93" spans="2:6">
      <c r="B93" s="79">
        <v>36</v>
      </c>
      <c r="C93" s="80">
        <v>72</v>
      </c>
      <c r="D93" s="123" t="s">
        <v>66</v>
      </c>
      <c r="E93" s="84" t="s">
        <v>67</v>
      </c>
      <c r="F93" s="1" t="s">
        <v>407</v>
      </c>
    </row>
    <row r="94" spans="2:6">
      <c r="B94" s="69"/>
      <c r="C94" s="70"/>
      <c r="D94" s="2"/>
      <c r="E94" s="7"/>
      <c r="F94" s="1"/>
    </row>
    <row r="95" spans="2:6">
      <c r="B95" s="73" t="s">
        <v>189</v>
      </c>
      <c r="C95" s="91"/>
      <c r="D95" s="92"/>
      <c r="E95" s="7"/>
      <c r="F95" s="1"/>
    </row>
    <row r="96" spans="2:6">
      <c r="B96" s="69">
        <v>37</v>
      </c>
      <c r="C96" s="70">
        <v>8</v>
      </c>
      <c r="D96" s="74" t="s">
        <v>32</v>
      </c>
      <c r="E96" s="7" t="s">
        <v>33</v>
      </c>
      <c r="F96" s="1"/>
    </row>
    <row r="97" spans="2:13">
      <c r="B97" s="69">
        <v>37</v>
      </c>
      <c r="C97" s="70">
        <v>8</v>
      </c>
      <c r="D97" s="74" t="s">
        <v>34</v>
      </c>
      <c r="E97" s="7" t="s">
        <v>35</v>
      </c>
      <c r="F97" s="1"/>
    </row>
    <row r="98" spans="2:13">
      <c r="B98" s="69">
        <v>37</v>
      </c>
      <c r="C98" s="70">
        <v>8</v>
      </c>
      <c r="D98" s="74" t="s">
        <v>48</v>
      </c>
      <c r="E98" s="7" t="s">
        <v>47</v>
      </c>
      <c r="F98" s="1"/>
    </row>
    <row r="99" spans="2:13">
      <c r="B99" s="79">
        <v>30</v>
      </c>
      <c r="C99" s="80">
        <v>8</v>
      </c>
      <c r="D99" s="123" t="s">
        <v>75</v>
      </c>
      <c r="E99" s="84" t="s">
        <v>76</v>
      </c>
      <c r="F99" s="1" t="s">
        <v>407</v>
      </c>
    </row>
    <row r="100" spans="2:13">
      <c r="B100" s="79">
        <v>30</v>
      </c>
      <c r="C100" s="80">
        <v>8</v>
      </c>
      <c r="D100" s="123" t="s">
        <v>77</v>
      </c>
      <c r="E100" s="84" t="s">
        <v>76</v>
      </c>
      <c r="F100" s="1" t="s">
        <v>407</v>
      </c>
    </row>
    <row r="101" spans="2:13">
      <c r="B101" s="69">
        <v>30</v>
      </c>
      <c r="C101" s="70">
        <v>8</v>
      </c>
      <c r="D101" s="74" t="s">
        <v>113</v>
      </c>
      <c r="E101" s="7" t="s">
        <v>114</v>
      </c>
      <c r="F101" s="1"/>
    </row>
    <row r="102" spans="2:13">
      <c r="B102" s="69">
        <v>30</v>
      </c>
      <c r="C102" s="70">
        <v>8</v>
      </c>
      <c r="D102" s="74" t="s">
        <v>117</v>
      </c>
      <c r="E102" s="7" t="s">
        <v>118</v>
      </c>
      <c r="F102" s="1"/>
    </row>
    <row r="103" spans="2:13">
      <c r="B103" s="69">
        <v>30</v>
      </c>
      <c r="C103" s="70">
        <v>31</v>
      </c>
      <c r="D103" s="121" t="s">
        <v>106</v>
      </c>
      <c r="E103" s="7" t="s">
        <v>105</v>
      </c>
      <c r="F103" s="1"/>
    </row>
    <row r="104" spans="2:13">
      <c r="B104" s="69"/>
      <c r="C104" s="70"/>
      <c r="D104" s="2"/>
      <c r="E104" s="7"/>
      <c r="F104" s="1"/>
      <c r="G104" s="61"/>
      <c r="H104" s="61"/>
      <c r="I104" s="61"/>
      <c r="J104" s="61"/>
      <c r="K104" s="61"/>
      <c r="L104" s="61"/>
      <c r="M104" s="61"/>
    </row>
    <row r="105" spans="2:13">
      <c r="B105" s="73" t="s">
        <v>192</v>
      </c>
      <c r="C105" s="65"/>
      <c r="D105" s="92"/>
      <c r="E105" s="7"/>
      <c r="F105" s="1"/>
      <c r="G105" s="61"/>
      <c r="H105" s="61"/>
      <c r="I105" s="61"/>
      <c r="J105" s="61"/>
      <c r="K105" s="61"/>
      <c r="L105" s="61"/>
      <c r="M105" s="61"/>
    </row>
    <row r="106" spans="2:13">
      <c r="B106" s="79">
        <v>51</v>
      </c>
      <c r="C106" s="80">
        <v>34</v>
      </c>
      <c r="D106" s="123" t="s">
        <v>15</v>
      </c>
      <c r="E106" s="84" t="s">
        <v>16</v>
      </c>
      <c r="F106" s="1" t="s">
        <v>407</v>
      </c>
      <c r="G106" s="61"/>
      <c r="H106" s="61"/>
      <c r="I106" s="61"/>
      <c r="J106" s="61"/>
      <c r="K106" s="61"/>
      <c r="L106" s="61"/>
      <c r="M106" s="61"/>
    </row>
    <row r="107" spans="2:13">
      <c r="B107" s="79">
        <v>51</v>
      </c>
      <c r="C107" s="80">
        <v>34</v>
      </c>
      <c r="D107" s="123" t="s">
        <v>17</v>
      </c>
      <c r="E107" s="84" t="s">
        <v>16</v>
      </c>
      <c r="F107" s="1" t="s">
        <v>407</v>
      </c>
      <c r="G107" s="61"/>
      <c r="H107" s="61"/>
      <c r="I107" s="61"/>
      <c r="J107" s="61"/>
      <c r="K107" s="61"/>
      <c r="L107" s="61"/>
      <c r="M107" s="61"/>
    </row>
    <row r="108" spans="2:13">
      <c r="B108" s="69"/>
      <c r="C108" s="70"/>
      <c r="D108" s="2"/>
      <c r="E108" s="7"/>
      <c r="F108" s="3"/>
      <c r="G108" s="61"/>
      <c r="H108" s="61"/>
      <c r="I108" s="61"/>
      <c r="J108" s="61"/>
      <c r="K108" s="61"/>
      <c r="L108" s="61"/>
      <c r="M108" s="61"/>
    </row>
    <row r="109" spans="2:13">
      <c r="B109" s="65" t="s">
        <v>179</v>
      </c>
      <c r="C109" s="65"/>
      <c r="D109" s="92"/>
      <c r="E109" s="7"/>
      <c r="F109" s="3"/>
      <c r="G109" s="61"/>
      <c r="H109" s="61"/>
      <c r="I109" s="61"/>
      <c r="J109" s="61"/>
      <c r="K109" s="61"/>
      <c r="L109" s="61"/>
      <c r="M109" s="61"/>
    </row>
    <row r="110" spans="2:13">
      <c r="B110" s="79">
        <v>55</v>
      </c>
      <c r="C110" s="80">
        <v>53</v>
      </c>
      <c r="D110" s="81" t="s">
        <v>78</v>
      </c>
      <c r="E110" s="84" t="s">
        <v>79</v>
      </c>
      <c r="F110" s="1" t="s">
        <v>407</v>
      </c>
      <c r="G110" s="61"/>
      <c r="H110" s="61"/>
      <c r="I110" s="61"/>
      <c r="J110" s="61"/>
      <c r="K110" s="61"/>
      <c r="L110" s="61"/>
      <c r="M110" s="61"/>
    </row>
    <row r="111" spans="2:13">
      <c r="B111" s="79">
        <v>55</v>
      </c>
      <c r="C111" s="80">
        <v>53</v>
      </c>
      <c r="D111" s="81" t="s">
        <v>80</v>
      </c>
      <c r="E111" s="84" t="s">
        <v>79</v>
      </c>
      <c r="F111" s="1" t="s">
        <v>407</v>
      </c>
      <c r="G111" s="61"/>
      <c r="H111" s="61"/>
      <c r="I111" s="61"/>
      <c r="J111" s="61"/>
      <c r="K111" s="61"/>
      <c r="L111" s="61"/>
      <c r="M111" s="61"/>
    </row>
    <row r="112" spans="2:13">
      <c r="B112" s="85">
        <v>55</v>
      </c>
      <c r="C112" s="70">
        <v>53</v>
      </c>
      <c r="D112" s="89">
        <v>5093</v>
      </c>
      <c r="E112" s="86" t="s">
        <v>414</v>
      </c>
      <c r="F112" s="1"/>
      <c r="G112" s="61"/>
      <c r="H112" s="61"/>
      <c r="I112" s="61"/>
      <c r="J112" s="61"/>
      <c r="K112" s="61"/>
      <c r="L112" s="61"/>
      <c r="M112" s="61"/>
    </row>
    <row r="113" spans="2:13">
      <c r="B113" s="69"/>
      <c r="C113" s="70"/>
      <c r="D113" s="2"/>
      <c r="E113" s="7"/>
      <c r="F113" s="3"/>
      <c r="G113" s="61"/>
      <c r="H113" s="61"/>
      <c r="I113" s="61"/>
      <c r="J113" s="61"/>
      <c r="K113" s="61"/>
      <c r="L113" s="61"/>
      <c r="M113" s="61"/>
    </row>
    <row r="114" spans="2:13">
      <c r="B114" s="69">
        <v>55</v>
      </c>
      <c r="C114" s="70">
        <v>68</v>
      </c>
      <c r="D114" s="2" t="s">
        <v>49</v>
      </c>
      <c r="E114" s="7" t="s">
        <v>50</v>
      </c>
      <c r="F114" s="120"/>
      <c r="G114" s="61"/>
      <c r="H114" s="61"/>
      <c r="I114" s="61"/>
      <c r="J114" s="61"/>
      <c r="K114" s="61"/>
      <c r="L114" s="61"/>
      <c r="M114" s="61"/>
    </row>
    <row r="115" spans="2:13">
      <c r="B115" s="69"/>
      <c r="C115" s="70"/>
      <c r="D115" s="2"/>
      <c r="E115" s="7"/>
      <c r="F115" s="3"/>
      <c r="G115" s="61"/>
      <c r="H115" s="61"/>
      <c r="I115" s="61"/>
      <c r="J115" s="61"/>
      <c r="K115" s="61"/>
      <c r="L115" s="61"/>
      <c r="M115" s="61"/>
    </row>
    <row r="116" spans="2:13">
      <c r="B116" s="65" t="s">
        <v>193</v>
      </c>
      <c r="C116" s="65"/>
      <c r="D116" s="92"/>
      <c r="E116" s="7"/>
      <c r="F116" s="3"/>
      <c r="G116" s="61"/>
      <c r="H116" s="61"/>
      <c r="I116" s="61"/>
      <c r="J116" s="61"/>
      <c r="K116" s="61"/>
      <c r="L116" s="61"/>
      <c r="M116" s="61"/>
    </row>
    <row r="117" spans="2:13">
      <c r="B117" s="69">
        <v>57</v>
      </c>
      <c r="C117" s="70">
        <v>2</v>
      </c>
      <c r="D117" s="121" t="s">
        <v>19</v>
      </c>
      <c r="E117" s="7" t="s">
        <v>20</v>
      </c>
      <c r="F117" s="124"/>
      <c r="G117" s="61"/>
      <c r="H117" s="61"/>
      <c r="I117" s="61"/>
      <c r="J117" s="61"/>
      <c r="K117" s="61"/>
      <c r="L117" s="61"/>
      <c r="M117" s="61"/>
    </row>
    <row r="118" spans="2:13">
      <c r="B118" s="69">
        <v>57</v>
      </c>
      <c r="C118" s="70">
        <v>2</v>
      </c>
      <c r="D118" s="121" t="s">
        <v>21</v>
      </c>
      <c r="E118" s="7" t="s">
        <v>20</v>
      </c>
      <c r="F118" s="3" t="s">
        <v>411</v>
      </c>
      <c r="G118" s="61"/>
      <c r="H118" s="61"/>
      <c r="I118" s="61"/>
      <c r="J118" s="61"/>
      <c r="K118" s="61"/>
      <c r="L118" s="61"/>
      <c r="M118" s="61"/>
    </row>
    <row r="119" spans="2:13">
      <c r="B119" s="69"/>
      <c r="C119" s="70"/>
      <c r="D119" s="2"/>
      <c r="E119" s="7"/>
      <c r="F119" s="3"/>
      <c r="G119" s="61"/>
      <c r="H119" s="61"/>
      <c r="I119" s="61"/>
      <c r="J119" s="61"/>
      <c r="K119" s="61"/>
      <c r="L119" s="61"/>
      <c r="M119" s="61"/>
    </row>
    <row r="120" spans="2:13">
      <c r="B120" s="69">
        <v>57</v>
      </c>
      <c r="C120" s="70">
        <v>41</v>
      </c>
      <c r="D120" s="2" t="s">
        <v>58</v>
      </c>
      <c r="E120" s="7" t="s">
        <v>122</v>
      </c>
      <c r="F120" s="3"/>
      <c r="G120" s="61"/>
      <c r="H120" s="61"/>
      <c r="I120" s="61"/>
      <c r="J120" s="61"/>
      <c r="K120" s="61"/>
      <c r="L120" s="61"/>
      <c r="M120" s="61"/>
    </row>
    <row r="121" spans="2:13">
      <c r="B121" s="69">
        <v>57</v>
      </c>
      <c r="C121" s="70">
        <v>41</v>
      </c>
      <c r="D121" s="2" t="s">
        <v>59</v>
      </c>
      <c r="E121" s="7" t="s">
        <v>122</v>
      </c>
      <c r="F121" s="3"/>
      <c r="G121" s="61"/>
      <c r="H121" s="61"/>
      <c r="I121" s="61"/>
      <c r="J121" s="61"/>
      <c r="K121" s="61"/>
      <c r="L121" s="61"/>
      <c r="M121" s="61"/>
    </row>
    <row r="122" spans="2:13">
      <c r="B122" s="69"/>
      <c r="C122" s="70"/>
      <c r="D122" s="2"/>
      <c r="E122" s="7"/>
      <c r="F122" s="3"/>
      <c r="G122" s="61"/>
      <c r="H122" s="61"/>
      <c r="I122" s="61"/>
      <c r="J122" s="61"/>
      <c r="K122" s="61"/>
      <c r="L122" s="61"/>
      <c r="M122" s="61"/>
    </row>
    <row r="123" spans="2:13">
      <c r="B123" s="65" t="s">
        <v>406</v>
      </c>
      <c r="C123" s="65"/>
      <c r="D123" s="92"/>
      <c r="E123" s="7"/>
      <c r="F123" s="3"/>
    </row>
    <row r="124" spans="2:13">
      <c r="B124" s="79">
        <v>60</v>
      </c>
      <c r="C124" s="80">
        <v>72</v>
      </c>
      <c r="D124" s="81" t="s">
        <v>11</v>
      </c>
      <c r="E124" s="84" t="s">
        <v>18</v>
      </c>
      <c r="F124" s="3" t="s">
        <v>410</v>
      </c>
    </row>
  </sheetData>
  <phoneticPr fontId="1" type="noConversion"/>
  <pageMargins left="0.75" right="0.75" top="0.73" bottom="0.75" header="0.2" footer="0.2"/>
  <pageSetup paperSize="8"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6:E38"/>
  <sheetViews>
    <sheetView workbookViewId="0">
      <selection activeCell="C33" sqref="C33"/>
    </sheetView>
  </sheetViews>
  <sheetFormatPr defaultRowHeight="12.75"/>
  <cols>
    <col min="2" max="2" width="16" customWidth="1"/>
    <col min="3" max="3" width="28.7109375" customWidth="1"/>
    <col min="4" max="4" width="34.5703125" customWidth="1"/>
    <col min="5" max="5" width="35.140625" customWidth="1"/>
  </cols>
  <sheetData>
    <row r="6" spans="1:5">
      <c r="B6" s="75" t="s">
        <v>187</v>
      </c>
      <c r="C6" s="75" t="s">
        <v>278</v>
      </c>
      <c r="D6" s="75" t="s">
        <v>415</v>
      </c>
      <c r="E6" s="75" t="s">
        <v>280</v>
      </c>
    </row>
    <row r="7" spans="1:5">
      <c r="B7" s="203">
        <v>10</v>
      </c>
      <c r="C7" s="67" t="s">
        <v>197</v>
      </c>
      <c r="D7" s="3"/>
      <c r="E7" s="35" t="s">
        <v>138</v>
      </c>
    </row>
    <row r="8" spans="1:5">
      <c r="B8" s="203">
        <v>11</v>
      </c>
      <c r="C8" s="3" t="s">
        <v>196</v>
      </c>
      <c r="D8" s="3"/>
      <c r="E8" s="210" t="s">
        <v>139</v>
      </c>
    </row>
    <row r="9" spans="1:5">
      <c r="B9" s="203">
        <v>12</v>
      </c>
      <c r="C9" s="3" t="s">
        <v>198</v>
      </c>
      <c r="D9" s="3"/>
      <c r="E9" s="210" t="s">
        <v>217</v>
      </c>
    </row>
    <row r="10" spans="1:5">
      <c r="B10" s="139">
        <v>21</v>
      </c>
      <c r="C10" s="3" t="s">
        <v>188</v>
      </c>
      <c r="D10" s="3"/>
      <c r="E10" s="161"/>
    </row>
    <row r="11" spans="1:5" ht="21">
      <c r="B11" s="139">
        <v>22</v>
      </c>
      <c r="C11" s="67" t="s">
        <v>174</v>
      </c>
      <c r="D11" s="125" t="s">
        <v>279</v>
      </c>
      <c r="E11" s="140" t="s">
        <v>211</v>
      </c>
    </row>
    <row r="12" spans="1:5">
      <c r="A12" s="61"/>
      <c r="B12" s="139">
        <v>30</v>
      </c>
      <c r="C12" s="3" t="s">
        <v>175</v>
      </c>
      <c r="D12" s="201" t="s">
        <v>416</v>
      </c>
      <c r="E12" s="140" t="s">
        <v>213</v>
      </c>
    </row>
    <row r="13" spans="1:5">
      <c r="B13" s="139">
        <v>36</v>
      </c>
      <c r="C13" s="3" t="s">
        <v>176</v>
      </c>
      <c r="D13" s="201" t="s">
        <v>416</v>
      </c>
      <c r="E13" s="140" t="s">
        <v>176</v>
      </c>
    </row>
    <row r="14" spans="1:5" ht="31.5">
      <c r="B14" s="139">
        <v>37</v>
      </c>
      <c r="C14" s="3" t="s">
        <v>189</v>
      </c>
      <c r="D14" s="201" t="s">
        <v>416</v>
      </c>
      <c r="E14" s="140" t="s">
        <v>220</v>
      </c>
    </row>
    <row r="15" spans="1:5" ht="21">
      <c r="B15" s="139">
        <v>40</v>
      </c>
      <c r="C15" s="3" t="s">
        <v>190</v>
      </c>
      <c r="D15" s="125" t="s">
        <v>279</v>
      </c>
      <c r="E15" s="141" t="s">
        <v>224</v>
      </c>
    </row>
    <row r="16" spans="1:5">
      <c r="B16" s="139">
        <v>45</v>
      </c>
      <c r="C16" s="3" t="s">
        <v>177</v>
      </c>
      <c r="D16" s="125" t="s">
        <v>279</v>
      </c>
      <c r="E16" s="142" t="s">
        <v>177</v>
      </c>
    </row>
    <row r="17" spans="2:5">
      <c r="B17" s="139">
        <v>48</v>
      </c>
      <c r="C17" s="3" t="s">
        <v>191</v>
      </c>
      <c r="D17" s="125" t="s">
        <v>279</v>
      </c>
      <c r="E17" s="142" t="s">
        <v>191</v>
      </c>
    </row>
    <row r="18" spans="2:5">
      <c r="B18" s="139">
        <v>50</v>
      </c>
      <c r="C18" s="3" t="s">
        <v>178</v>
      </c>
      <c r="D18" s="125" t="s">
        <v>279</v>
      </c>
      <c r="E18" s="22" t="s">
        <v>233</v>
      </c>
    </row>
    <row r="19" spans="2:5" ht="21">
      <c r="B19" s="139">
        <v>51</v>
      </c>
      <c r="C19" s="3" t="s">
        <v>192</v>
      </c>
      <c r="D19" s="201" t="s">
        <v>416</v>
      </c>
      <c r="E19" s="22" t="s">
        <v>236</v>
      </c>
    </row>
    <row r="20" spans="2:5" ht="31.5">
      <c r="B20" s="139">
        <v>55</v>
      </c>
      <c r="C20" s="3" t="s">
        <v>179</v>
      </c>
      <c r="D20" s="201" t="s">
        <v>416</v>
      </c>
      <c r="E20" s="22" t="s">
        <v>238</v>
      </c>
    </row>
    <row r="21" spans="2:5">
      <c r="B21" s="139">
        <v>56</v>
      </c>
      <c r="C21" s="3" t="s">
        <v>180</v>
      </c>
      <c r="D21" s="125" t="s">
        <v>279</v>
      </c>
      <c r="E21" s="22" t="s">
        <v>241</v>
      </c>
    </row>
    <row r="22" spans="2:5">
      <c r="B22" s="139">
        <v>57</v>
      </c>
      <c r="C22" s="3" t="s">
        <v>193</v>
      </c>
      <c r="D22" s="201" t="s">
        <v>416</v>
      </c>
      <c r="E22" s="22" t="s">
        <v>243</v>
      </c>
    </row>
    <row r="23" spans="2:5" ht="31.5">
      <c r="B23" s="139">
        <v>60</v>
      </c>
      <c r="C23" s="3" t="s">
        <v>181</v>
      </c>
      <c r="D23" s="125" t="s">
        <v>279</v>
      </c>
      <c r="E23" s="211" t="s">
        <v>246</v>
      </c>
    </row>
    <row r="24" spans="2:5" ht="52.5">
      <c r="B24" s="139">
        <v>62</v>
      </c>
      <c r="C24" s="3" t="s">
        <v>194</v>
      </c>
      <c r="D24" s="125" t="s">
        <v>279</v>
      </c>
      <c r="E24" s="140" t="s">
        <v>248</v>
      </c>
    </row>
    <row r="25" spans="2:5" ht="21">
      <c r="B25" s="139">
        <v>63</v>
      </c>
      <c r="C25" s="3" t="s">
        <v>195</v>
      </c>
      <c r="D25" s="125" t="s">
        <v>279</v>
      </c>
      <c r="E25" s="22" t="s">
        <v>250</v>
      </c>
    </row>
    <row r="26" spans="2:5" ht="21">
      <c r="B26" s="139">
        <v>65</v>
      </c>
      <c r="C26" s="3" t="s">
        <v>182</v>
      </c>
      <c r="D26" s="125" t="s">
        <v>279</v>
      </c>
      <c r="E26" s="22" t="s">
        <v>253</v>
      </c>
    </row>
    <row r="27" spans="2:5">
      <c r="B27" s="139">
        <v>70</v>
      </c>
      <c r="C27" s="3" t="s">
        <v>183</v>
      </c>
      <c r="D27" s="125" t="s">
        <v>279</v>
      </c>
      <c r="E27" s="22" t="s">
        <v>256</v>
      </c>
    </row>
    <row r="28" spans="2:5">
      <c r="B28" s="139">
        <v>73</v>
      </c>
      <c r="C28" s="3" t="s">
        <v>184</v>
      </c>
      <c r="D28" s="125" t="s">
        <v>279</v>
      </c>
      <c r="E28" s="22" t="s">
        <v>184</v>
      </c>
    </row>
    <row r="29" spans="2:5" ht="21">
      <c r="B29" s="139">
        <v>75</v>
      </c>
      <c r="C29" s="3" t="s">
        <v>185</v>
      </c>
      <c r="D29" s="125" t="s">
        <v>279</v>
      </c>
      <c r="E29" s="22" t="s">
        <v>259</v>
      </c>
    </row>
    <row r="30" spans="2:5" ht="21">
      <c r="B30" s="139">
        <v>77</v>
      </c>
      <c r="C30" s="3" t="s">
        <v>186</v>
      </c>
      <c r="D30" s="125" t="s">
        <v>279</v>
      </c>
      <c r="E30" s="22" t="s">
        <v>261</v>
      </c>
    </row>
    <row r="33" spans="2:2">
      <c r="B33" s="9"/>
    </row>
    <row r="34" spans="2:2">
      <c r="B34" s="9"/>
    </row>
    <row r="35" spans="2:2">
      <c r="B35" s="9"/>
    </row>
    <row r="36" spans="2:2">
      <c r="B36" s="9"/>
    </row>
    <row r="37" spans="2:2">
      <c r="B37" s="9"/>
    </row>
    <row r="38" spans="2:2">
      <c r="B38" s="9"/>
    </row>
  </sheetData>
  <phoneticPr fontId="1"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dimension ref="B5:R88"/>
  <sheetViews>
    <sheetView workbookViewId="0">
      <selection activeCell="D45" sqref="D45"/>
    </sheetView>
  </sheetViews>
  <sheetFormatPr defaultRowHeight="12.75"/>
  <cols>
    <col min="2" max="2" width="15" customWidth="1"/>
    <col min="3" max="3" width="19" customWidth="1"/>
    <col min="4" max="4" width="48" customWidth="1"/>
  </cols>
  <sheetData>
    <row r="5" spans="2:18" ht="25.5">
      <c r="B5" s="149" t="s">
        <v>133</v>
      </c>
      <c r="C5" s="150" t="s">
        <v>134</v>
      </c>
      <c r="D5" s="160"/>
      <c r="E5" s="152"/>
      <c r="F5" s="151"/>
      <c r="G5" s="151"/>
      <c r="H5" s="151"/>
      <c r="I5" s="152"/>
      <c r="J5" s="152"/>
      <c r="K5" s="152"/>
      <c r="L5" s="152"/>
      <c r="M5" s="152"/>
      <c r="N5" s="152"/>
      <c r="O5" s="152"/>
      <c r="P5" s="152"/>
      <c r="Q5" s="152"/>
      <c r="R5" s="153"/>
    </row>
    <row r="6" spans="2:18" ht="25.5">
      <c r="B6" s="154"/>
      <c r="C6" s="155" t="s">
        <v>135</v>
      </c>
      <c r="D6" s="156" t="s">
        <v>137</v>
      </c>
      <c r="E6" s="158"/>
      <c r="F6" s="157"/>
      <c r="G6" s="157"/>
      <c r="H6" s="157"/>
      <c r="I6" s="158"/>
      <c r="J6" s="158"/>
      <c r="K6" s="158"/>
      <c r="L6" s="158"/>
      <c r="M6" s="158"/>
      <c r="N6" s="158"/>
      <c r="O6" s="158"/>
      <c r="P6" s="158"/>
      <c r="Q6" s="158"/>
      <c r="R6" s="159"/>
    </row>
    <row r="7" spans="2:18">
      <c r="B7" s="4">
        <v>0</v>
      </c>
      <c r="C7" s="167" t="s">
        <v>417</v>
      </c>
      <c r="D7" s="162"/>
      <c r="E7" s="162"/>
      <c r="F7" s="162"/>
      <c r="G7" s="162"/>
      <c r="H7" s="162"/>
      <c r="I7" s="162"/>
      <c r="J7" s="162"/>
      <c r="K7" s="162"/>
      <c r="L7" s="162"/>
      <c r="M7" s="162"/>
      <c r="N7" s="162"/>
      <c r="O7" s="162"/>
      <c r="P7" s="162"/>
      <c r="Q7" s="162"/>
      <c r="R7" s="163"/>
    </row>
    <row r="8" spans="2:18">
      <c r="B8" s="4"/>
      <c r="C8" s="164">
        <v>1</v>
      </c>
      <c r="D8" s="7" t="s">
        <v>418</v>
      </c>
      <c r="E8" s="162"/>
      <c r="F8" s="162"/>
      <c r="G8" s="162"/>
      <c r="H8" s="162"/>
      <c r="I8" s="162"/>
      <c r="J8" s="162"/>
      <c r="K8" s="162"/>
      <c r="L8" s="162"/>
      <c r="M8" s="162"/>
      <c r="N8" s="162"/>
      <c r="O8" s="162"/>
      <c r="P8" s="162"/>
      <c r="Q8" s="162"/>
      <c r="R8" s="163"/>
    </row>
    <row r="9" spans="2:18">
      <c r="B9" s="4"/>
      <c r="C9" s="164">
        <v>2</v>
      </c>
      <c r="D9" s="7" t="s">
        <v>419</v>
      </c>
      <c r="E9" s="162"/>
      <c r="F9" s="162"/>
      <c r="G9" s="162"/>
      <c r="H9" s="162"/>
      <c r="I9" s="162"/>
      <c r="J9" s="162"/>
      <c r="K9" s="162"/>
      <c r="L9" s="162"/>
      <c r="M9" s="162"/>
      <c r="N9" s="162"/>
      <c r="O9" s="162"/>
      <c r="P9" s="162"/>
      <c r="Q9" s="162"/>
      <c r="R9" s="163"/>
    </row>
    <row r="10" spans="2:18">
      <c r="B10" s="4"/>
      <c r="C10" s="164">
        <v>3</v>
      </c>
      <c r="D10" s="7" t="s">
        <v>420</v>
      </c>
      <c r="E10" s="162"/>
      <c r="F10" s="162"/>
      <c r="G10" s="162"/>
      <c r="H10" s="162"/>
      <c r="I10" s="162"/>
      <c r="J10" s="162"/>
      <c r="K10" s="162"/>
      <c r="L10" s="162"/>
      <c r="M10" s="162"/>
      <c r="N10" s="162"/>
      <c r="O10" s="162"/>
      <c r="P10" s="162"/>
      <c r="Q10" s="162"/>
      <c r="R10" s="163"/>
    </row>
    <row r="11" spans="2:18">
      <c r="B11" s="4"/>
      <c r="C11" s="164">
        <v>4</v>
      </c>
      <c r="D11" s="7" t="s">
        <v>421</v>
      </c>
      <c r="E11" s="162"/>
      <c r="F11" s="162"/>
      <c r="G11" s="162"/>
      <c r="H11" s="162"/>
      <c r="I11" s="162"/>
      <c r="J11" s="162"/>
      <c r="K11" s="162"/>
      <c r="L11" s="162"/>
      <c r="M11" s="162"/>
      <c r="N11" s="162"/>
      <c r="O11" s="162"/>
      <c r="P11" s="162"/>
      <c r="Q11" s="162"/>
      <c r="R11" s="163"/>
    </row>
    <row r="12" spans="2:18">
      <c r="B12" s="4"/>
      <c r="C12" s="164">
        <v>5</v>
      </c>
      <c r="D12" s="7" t="s">
        <v>422</v>
      </c>
      <c r="E12" s="162"/>
      <c r="F12" s="162"/>
      <c r="G12" s="162"/>
      <c r="H12" s="162"/>
      <c r="I12" s="162"/>
      <c r="J12" s="162"/>
      <c r="K12" s="162"/>
      <c r="L12" s="162"/>
      <c r="M12" s="162"/>
      <c r="N12" s="162"/>
      <c r="O12" s="162"/>
      <c r="P12" s="162"/>
      <c r="Q12" s="162"/>
      <c r="R12" s="163"/>
    </row>
    <row r="13" spans="2:18">
      <c r="B13" s="4"/>
      <c r="C13" s="164">
        <v>6</v>
      </c>
      <c r="D13" s="7" t="s">
        <v>423</v>
      </c>
      <c r="E13" s="162"/>
      <c r="F13" s="162"/>
      <c r="G13" s="162"/>
      <c r="H13" s="162"/>
      <c r="I13" s="162"/>
      <c r="J13" s="162"/>
      <c r="K13" s="162"/>
      <c r="L13" s="162"/>
      <c r="M13" s="162"/>
      <c r="N13" s="162"/>
      <c r="O13" s="162"/>
      <c r="P13" s="162"/>
      <c r="Q13" s="162"/>
      <c r="R13" s="163"/>
    </row>
    <row r="14" spans="2:18">
      <c r="B14" s="4"/>
      <c r="C14" s="164">
        <v>7</v>
      </c>
      <c r="D14" s="7" t="s">
        <v>424</v>
      </c>
      <c r="E14" s="162"/>
      <c r="F14" s="162"/>
      <c r="G14" s="162"/>
      <c r="H14" s="162"/>
      <c r="I14" s="162"/>
      <c r="J14" s="162"/>
      <c r="K14" s="162"/>
      <c r="L14" s="162"/>
      <c r="M14" s="162"/>
      <c r="N14" s="162"/>
      <c r="O14" s="162"/>
      <c r="P14" s="162"/>
      <c r="Q14" s="162"/>
      <c r="R14" s="163"/>
    </row>
    <row r="15" spans="2:18">
      <c r="B15" s="4"/>
      <c r="C15" s="164">
        <v>8</v>
      </c>
      <c r="D15" s="7" t="s">
        <v>441</v>
      </c>
      <c r="E15" s="162"/>
      <c r="F15" s="162"/>
      <c r="G15" s="162"/>
      <c r="H15" s="162"/>
      <c r="I15" s="162"/>
      <c r="J15" s="162"/>
      <c r="K15" s="162"/>
      <c r="L15" s="162"/>
      <c r="M15" s="162"/>
      <c r="N15" s="162"/>
      <c r="O15" s="162"/>
      <c r="P15" s="162"/>
      <c r="Q15" s="162"/>
      <c r="R15" s="163"/>
    </row>
    <row r="16" spans="2:18">
      <c r="B16" s="166">
        <v>1</v>
      </c>
      <c r="C16" s="167" t="s">
        <v>442</v>
      </c>
      <c r="D16" s="162"/>
      <c r="E16" s="162"/>
      <c r="F16" s="162"/>
      <c r="G16" s="162"/>
      <c r="H16" s="162"/>
      <c r="I16" s="162"/>
      <c r="J16" s="162"/>
      <c r="K16" s="162"/>
      <c r="L16" s="162"/>
      <c r="M16" s="162"/>
      <c r="N16" s="162"/>
      <c r="O16" s="162"/>
      <c r="P16" s="162"/>
      <c r="Q16" s="162"/>
      <c r="R16" s="163"/>
    </row>
    <row r="17" spans="2:18">
      <c r="B17" s="4"/>
      <c r="C17" s="164">
        <v>9</v>
      </c>
      <c r="D17" s="7" t="s">
        <v>443</v>
      </c>
      <c r="E17" s="162"/>
      <c r="F17" s="162"/>
      <c r="G17" s="162"/>
      <c r="H17" s="162"/>
      <c r="I17" s="162"/>
      <c r="J17" s="162"/>
      <c r="K17" s="162"/>
      <c r="L17" s="162"/>
      <c r="M17" s="162"/>
      <c r="N17" s="162"/>
      <c r="O17" s="162"/>
      <c r="P17" s="162"/>
      <c r="Q17" s="162"/>
      <c r="R17" s="163"/>
    </row>
    <row r="18" spans="2:18">
      <c r="B18" s="4"/>
      <c r="C18" s="164">
        <v>10</v>
      </c>
      <c r="D18" s="7" t="s">
        <v>444</v>
      </c>
      <c r="E18" s="162"/>
      <c r="F18" s="162"/>
      <c r="G18" s="162"/>
      <c r="H18" s="162"/>
      <c r="I18" s="162"/>
      <c r="J18" s="162"/>
      <c r="K18" s="162"/>
      <c r="L18" s="162"/>
      <c r="M18" s="162"/>
      <c r="N18" s="162"/>
      <c r="O18" s="162"/>
      <c r="P18" s="162"/>
      <c r="Q18" s="162"/>
      <c r="R18" s="163"/>
    </row>
    <row r="19" spans="2:18">
      <c r="B19" s="4"/>
      <c r="C19" s="164">
        <v>11</v>
      </c>
      <c r="D19" s="7" t="s">
        <v>445</v>
      </c>
      <c r="E19" s="162"/>
      <c r="F19" s="162"/>
      <c r="G19" s="162"/>
      <c r="H19" s="162"/>
      <c r="I19" s="162"/>
      <c r="J19" s="162"/>
      <c r="K19" s="162"/>
      <c r="L19" s="162"/>
      <c r="M19" s="162"/>
      <c r="N19" s="162"/>
      <c r="O19" s="162"/>
      <c r="P19" s="162"/>
      <c r="Q19" s="162"/>
      <c r="R19" s="163"/>
    </row>
    <row r="20" spans="2:18">
      <c r="B20" s="4"/>
      <c r="C20" s="164">
        <v>12</v>
      </c>
      <c r="D20" s="7" t="s">
        <v>446</v>
      </c>
      <c r="E20" s="162"/>
      <c r="F20" s="162"/>
      <c r="G20" s="162"/>
      <c r="H20" s="162"/>
      <c r="I20" s="162"/>
      <c r="J20" s="162"/>
      <c r="K20" s="162"/>
      <c r="L20" s="162"/>
      <c r="M20" s="162"/>
      <c r="N20" s="162"/>
      <c r="O20" s="162"/>
      <c r="P20" s="162"/>
      <c r="Q20" s="162"/>
      <c r="R20" s="163"/>
    </row>
    <row r="21" spans="2:18">
      <c r="B21" s="4"/>
      <c r="C21" s="164">
        <v>13</v>
      </c>
      <c r="D21" s="7" t="s">
        <v>447</v>
      </c>
      <c r="E21" s="162"/>
      <c r="F21" s="162"/>
      <c r="G21" s="162"/>
      <c r="H21" s="162"/>
      <c r="I21" s="162"/>
      <c r="J21" s="162"/>
      <c r="K21" s="162"/>
      <c r="L21" s="162"/>
      <c r="M21" s="162"/>
      <c r="N21" s="162"/>
      <c r="O21" s="162"/>
      <c r="P21" s="162"/>
      <c r="Q21" s="162"/>
      <c r="R21" s="163"/>
    </row>
    <row r="22" spans="2:18">
      <c r="B22" s="4"/>
      <c r="C22" s="164">
        <v>14</v>
      </c>
      <c r="D22" s="7" t="s">
        <v>448</v>
      </c>
      <c r="E22" s="162"/>
      <c r="F22" s="162"/>
      <c r="G22" s="162"/>
      <c r="H22" s="162"/>
      <c r="I22" s="162"/>
      <c r="J22" s="162"/>
      <c r="K22" s="162"/>
      <c r="L22" s="162"/>
      <c r="M22" s="162"/>
      <c r="N22" s="162"/>
      <c r="O22" s="162"/>
      <c r="P22" s="162"/>
      <c r="Q22" s="162"/>
      <c r="R22" s="163"/>
    </row>
    <row r="23" spans="2:18">
      <c r="B23" s="4"/>
      <c r="C23" s="164">
        <v>15</v>
      </c>
      <c r="D23" s="7" t="s">
        <v>449</v>
      </c>
      <c r="E23" s="162"/>
      <c r="F23" s="162"/>
      <c r="G23" s="162"/>
      <c r="H23" s="162"/>
      <c r="I23" s="162"/>
      <c r="J23" s="162"/>
      <c r="K23" s="162"/>
      <c r="L23" s="162"/>
      <c r="M23" s="162"/>
      <c r="N23" s="162"/>
      <c r="O23" s="162"/>
      <c r="P23" s="162"/>
      <c r="Q23" s="162"/>
      <c r="R23" s="163"/>
    </row>
    <row r="24" spans="2:18">
      <c r="B24" s="4"/>
      <c r="C24" s="164">
        <v>16</v>
      </c>
      <c r="D24" s="7" t="s">
        <v>450</v>
      </c>
      <c r="E24" s="162"/>
      <c r="F24" s="162"/>
      <c r="G24" s="162"/>
      <c r="H24" s="162"/>
      <c r="I24" s="162"/>
      <c r="J24" s="162"/>
      <c r="K24" s="162"/>
      <c r="L24" s="162"/>
      <c r="M24" s="162"/>
      <c r="N24" s="162"/>
      <c r="O24" s="162"/>
      <c r="P24" s="162"/>
      <c r="Q24" s="162"/>
      <c r="R24" s="163"/>
    </row>
    <row r="25" spans="2:18">
      <c r="B25" s="166">
        <v>2</v>
      </c>
      <c r="C25" s="167" t="s">
        <v>451</v>
      </c>
      <c r="D25" s="162"/>
      <c r="E25" s="162"/>
      <c r="F25" s="162"/>
      <c r="G25" s="162"/>
      <c r="H25" s="162"/>
      <c r="I25" s="162"/>
      <c r="J25" s="162"/>
      <c r="K25" s="162"/>
      <c r="L25" s="162"/>
      <c r="M25" s="162"/>
      <c r="N25" s="162"/>
      <c r="O25" s="162"/>
      <c r="P25" s="162"/>
      <c r="Q25" s="162"/>
      <c r="R25" s="163"/>
    </row>
    <row r="26" spans="2:18">
      <c r="B26" s="4"/>
      <c r="C26" s="164">
        <v>17</v>
      </c>
      <c r="D26" s="7" t="s">
        <v>452</v>
      </c>
      <c r="E26" s="162"/>
      <c r="F26" s="162"/>
      <c r="G26" s="162"/>
      <c r="H26" s="162"/>
      <c r="I26" s="162"/>
      <c r="J26" s="162"/>
      <c r="K26" s="162"/>
      <c r="L26" s="162"/>
      <c r="M26" s="162"/>
      <c r="N26" s="162"/>
      <c r="O26" s="162"/>
      <c r="P26" s="162"/>
      <c r="Q26" s="162"/>
      <c r="R26" s="163"/>
    </row>
    <row r="27" spans="2:18">
      <c r="B27" s="4"/>
      <c r="C27" s="164">
        <v>18</v>
      </c>
      <c r="D27" s="7" t="s">
        <v>453</v>
      </c>
      <c r="E27" s="162"/>
      <c r="F27" s="162"/>
      <c r="G27" s="162"/>
      <c r="H27" s="162"/>
      <c r="I27" s="162"/>
      <c r="J27" s="162"/>
      <c r="K27" s="162"/>
      <c r="L27" s="162"/>
      <c r="M27" s="162"/>
      <c r="N27" s="162"/>
      <c r="O27" s="162"/>
      <c r="P27" s="162"/>
      <c r="Q27" s="162"/>
      <c r="R27" s="163"/>
    </row>
    <row r="28" spans="2:18">
      <c r="B28" s="4"/>
      <c r="C28" s="164">
        <v>19</v>
      </c>
      <c r="D28" s="7" t="s">
        <v>454</v>
      </c>
      <c r="E28" s="162"/>
      <c r="F28" s="162"/>
      <c r="G28" s="162"/>
      <c r="H28" s="162"/>
      <c r="I28" s="162"/>
      <c r="J28" s="162"/>
      <c r="K28" s="162"/>
      <c r="L28" s="162"/>
      <c r="M28" s="162"/>
      <c r="N28" s="162"/>
      <c r="O28" s="162"/>
      <c r="P28" s="162"/>
      <c r="Q28" s="162"/>
      <c r="R28" s="163"/>
    </row>
    <row r="29" spans="2:18">
      <c r="B29" s="4"/>
      <c r="C29" s="164">
        <v>20</v>
      </c>
      <c r="D29" s="7" t="s">
        <v>455</v>
      </c>
      <c r="E29" s="162"/>
      <c r="F29" s="162"/>
      <c r="G29" s="162"/>
      <c r="H29" s="162"/>
      <c r="I29" s="162"/>
      <c r="J29" s="162"/>
      <c r="K29" s="162"/>
      <c r="L29" s="162"/>
      <c r="M29" s="162"/>
      <c r="N29" s="162"/>
      <c r="O29" s="162"/>
      <c r="P29" s="162"/>
      <c r="Q29" s="162"/>
      <c r="R29" s="163"/>
    </row>
    <row r="30" spans="2:18">
      <c r="B30" s="166">
        <v>3</v>
      </c>
      <c r="C30" s="167" t="s">
        <v>456</v>
      </c>
      <c r="D30" s="162"/>
      <c r="E30" s="162"/>
      <c r="F30" s="162"/>
      <c r="G30" s="162"/>
      <c r="H30" s="162"/>
      <c r="I30" s="162"/>
      <c r="J30" s="162"/>
      <c r="K30" s="162"/>
      <c r="L30" s="162"/>
      <c r="M30" s="162"/>
      <c r="N30" s="162"/>
      <c r="O30" s="162"/>
      <c r="P30" s="162"/>
      <c r="Q30" s="162"/>
      <c r="R30" s="163"/>
    </row>
    <row r="31" spans="2:18">
      <c r="B31" s="4"/>
      <c r="C31" s="164">
        <v>21</v>
      </c>
      <c r="D31" s="7" t="s">
        <v>457</v>
      </c>
      <c r="E31" s="162"/>
      <c r="F31" s="162"/>
      <c r="G31" s="162"/>
      <c r="H31" s="162"/>
      <c r="I31" s="162"/>
      <c r="J31" s="162"/>
      <c r="K31" s="162"/>
      <c r="L31" s="162"/>
      <c r="M31" s="162"/>
      <c r="N31" s="162"/>
      <c r="O31" s="162"/>
      <c r="P31" s="162"/>
      <c r="Q31" s="162"/>
      <c r="R31" s="163"/>
    </row>
    <row r="32" spans="2:18">
      <c r="B32" s="4"/>
      <c r="C32" s="164">
        <v>22</v>
      </c>
      <c r="D32" s="7" t="s">
        <v>458</v>
      </c>
      <c r="E32" s="162"/>
      <c r="F32" s="162"/>
      <c r="G32" s="162"/>
      <c r="H32" s="162"/>
      <c r="I32" s="162"/>
      <c r="J32" s="162"/>
      <c r="K32" s="162"/>
      <c r="L32" s="162"/>
      <c r="M32" s="162"/>
      <c r="N32" s="162"/>
      <c r="O32" s="162"/>
      <c r="P32" s="162"/>
      <c r="Q32" s="162"/>
      <c r="R32" s="163"/>
    </row>
    <row r="33" spans="2:18">
      <c r="B33" s="4"/>
      <c r="C33" s="164">
        <v>23</v>
      </c>
      <c r="D33" s="7" t="s">
        <v>459</v>
      </c>
      <c r="E33" s="162"/>
      <c r="F33" s="162"/>
      <c r="G33" s="162"/>
      <c r="H33" s="162"/>
      <c r="I33" s="162"/>
      <c r="J33" s="162"/>
      <c r="K33" s="162"/>
      <c r="L33" s="162"/>
      <c r="M33" s="162"/>
      <c r="N33" s="162"/>
      <c r="O33" s="162"/>
      <c r="P33" s="162"/>
      <c r="Q33" s="162"/>
      <c r="R33" s="163"/>
    </row>
    <row r="34" spans="2:18">
      <c r="B34" s="4"/>
      <c r="C34" s="164">
        <v>24</v>
      </c>
      <c r="D34" s="7" t="s">
        <v>460</v>
      </c>
      <c r="E34" s="162"/>
      <c r="F34" s="162"/>
      <c r="G34" s="162"/>
      <c r="H34" s="162"/>
      <c r="I34" s="162"/>
      <c r="J34" s="162"/>
      <c r="K34" s="162"/>
      <c r="L34" s="162"/>
      <c r="M34" s="162"/>
      <c r="N34" s="162"/>
      <c r="O34" s="162"/>
      <c r="P34" s="162"/>
      <c r="Q34" s="162"/>
      <c r="R34" s="163"/>
    </row>
    <row r="35" spans="2:18">
      <c r="B35" s="4"/>
      <c r="C35" s="164">
        <v>25</v>
      </c>
      <c r="D35" s="7" t="s">
        <v>461</v>
      </c>
      <c r="E35" s="162"/>
      <c r="F35" s="162"/>
      <c r="G35" s="162"/>
      <c r="H35" s="162"/>
      <c r="I35" s="162"/>
      <c r="J35" s="162"/>
      <c r="K35" s="162"/>
      <c r="L35" s="162"/>
      <c r="M35" s="162"/>
      <c r="N35" s="162"/>
      <c r="O35" s="162"/>
      <c r="P35" s="162"/>
      <c r="Q35" s="162"/>
      <c r="R35" s="163"/>
    </row>
    <row r="36" spans="2:18">
      <c r="B36" s="4"/>
      <c r="C36" s="164">
        <v>26</v>
      </c>
      <c r="D36" s="7" t="s">
        <v>462</v>
      </c>
      <c r="E36" s="162"/>
      <c r="F36" s="162"/>
      <c r="G36" s="162"/>
      <c r="H36" s="162"/>
      <c r="I36" s="162"/>
      <c r="J36" s="162"/>
      <c r="K36" s="162"/>
      <c r="L36" s="162"/>
      <c r="M36" s="162"/>
      <c r="N36" s="162"/>
      <c r="O36" s="162"/>
      <c r="P36" s="162"/>
      <c r="Q36" s="162"/>
      <c r="R36" s="163"/>
    </row>
    <row r="37" spans="2:18">
      <c r="B37" s="4"/>
      <c r="C37" s="164">
        <v>27</v>
      </c>
      <c r="D37" s="7" t="s">
        <v>463</v>
      </c>
      <c r="E37" s="162"/>
      <c r="F37" s="162"/>
      <c r="G37" s="162"/>
      <c r="H37" s="162"/>
      <c r="I37" s="162"/>
      <c r="J37" s="162"/>
      <c r="K37" s="162"/>
      <c r="L37" s="162"/>
      <c r="M37" s="162"/>
      <c r="N37" s="162"/>
      <c r="O37" s="162"/>
      <c r="P37" s="162"/>
      <c r="Q37" s="162"/>
      <c r="R37" s="163"/>
    </row>
    <row r="38" spans="2:18">
      <c r="B38" s="4"/>
      <c r="C38" s="164">
        <v>28</v>
      </c>
      <c r="D38" s="7" t="s">
        <v>464</v>
      </c>
      <c r="E38" s="162"/>
      <c r="F38" s="162"/>
      <c r="G38" s="162"/>
      <c r="H38" s="162"/>
      <c r="I38" s="162"/>
      <c r="J38" s="162"/>
      <c r="K38" s="162"/>
      <c r="L38" s="162"/>
      <c r="M38" s="162"/>
      <c r="N38" s="162"/>
      <c r="O38" s="162"/>
      <c r="P38" s="162"/>
      <c r="Q38" s="162"/>
      <c r="R38" s="163"/>
    </row>
    <row r="39" spans="2:18">
      <c r="B39" s="166">
        <v>4</v>
      </c>
      <c r="C39" s="167" t="s">
        <v>465</v>
      </c>
      <c r="D39" s="162"/>
      <c r="E39" s="162"/>
      <c r="F39" s="162"/>
      <c r="G39" s="162"/>
      <c r="H39" s="162"/>
      <c r="I39" s="162"/>
      <c r="J39" s="162"/>
      <c r="K39" s="162"/>
      <c r="L39" s="162"/>
      <c r="M39" s="162"/>
      <c r="N39" s="162"/>
      <c r="O39" s="162"/>
      <c r="P39" s="162"/>
      <c r="Q39" s="162"/>
      <c r="R39" s="163"/>
    </row>
    <row r="40" spans="2:18">
      <c r="B40" s="4"/>
      <c r="C40" s="164">
        <v>29</v>
      </c>
      <c r="D40" s="7" t="s">
        <v>466</v>
      </c>
      <c r="E40" s="162"/>
      <c r="F40" s="162"/>
      <c r="G40" s="162"/>
      <c r="H40" s="162"/>
      <c r="I40" s="162"/>
      <c r="J40" s="162"/>
      <c r="K40" s="162"/>
      <c r="L40" s="162"/>
      <c r="M40" s="162"/>
      <c r="N40" s="162"/>
      <c r="O40" s="162"/>
      <c r="P40" s="162"/>
      <c r="Q40" s="162"/>
      <c r="R40" s="163"/>
    </row>
    <row r="41" spans="2:18">
      <c r="B41" s="4"/>
      <c r="C41" s="164">
        <v>30</v>
      </c>
      <c r="D41" s="7" t="s">
        <v>467</v>
      </c>
      <c r="E41" s="162"/>
      <c r="F41" s="162"/>
      <c r="G41" s="162"/>
      <c r="H41" s="162"/>
      <c r="I41" s="162"/>
      <c r="J41" s="162"/>
      <c r="K41" s="162"/>
      <c r="L41" s="162"/>
      <c r="M41" s="162"/>
      <c r="N41" s="162"/>
      <c r="O41" s="162"/>
      <c r="P41" s="162"/>
      <c r="Q41" s="162"/>
      <c r="R41" s="163"/>
    </row>
    <row r="42" spans="2:18">
      <c r="B42" s="4"/>
      <c r="C42" s="164">
        <v>31</v>
      </c>
      <c r="D42" s="7" t="s">
        <v>468</v>
      </c>
      <c r="E42" s="162"/>
      <c r="F42" s="162"/>
      <c r="G42" s="162"/>
      <c r="H42" s="162"/>
      <c r="I42" s="162"/>
      <c r="J42" s="162"/>
      <c r="K42" s="162"/>
      <c r="L42" s="162"/>
      <c r="M42" s="162"/>
      <c r="N42" s="162"/>
      <c r="O42" s="162"/>
      <c r="P42" s="162"/>
      <c r="Q42" s="162"/>
      <c r="R42" s="163"/>
    </row>
    <row r="43" spans="2:18">
      <c r="B43" s="4"/>
      <c r="C43" s="164">
        <v>32</v>
      </c>
      <c r="D43" s="7" t="s">
        <v>469</v>
      </c>
      <c r="E43" s="162"/>
      <c r="F43" s="162"/>
      <c r="G43" s="162"/>
      <c r="H43" s="162"/>
      <c r="I43" s="162"/>
      <c r="J43" s="162"/>
      <c r="K43" s="162"/>
      <c r="L43" s="162"/>
      <c r="M43" s="162"/>
      <c r="N43" s="162"/>
      <c r="O43" s="162"/>
      <c r="P43" s="162"/>
      <c r="Q43" s="162"/>
      <c r="R43" s="163"/>
    </row>
    <row r="44" spans="2:18">
      <c r="B44" s="4"/>
      <c r="C44" s="164">
        <v>33</v>
      </c>
      <c r="D44" s="7" t="s">
        <v>470</v>
      </c>
      <c r="E44" s="162"/>
      <c r="F44" s="162"/>
      <c r="G44" s="162"/>
      <c r="H44" s="162"/>
      <c r="I44" s="162"/>
      <c r="J44" s="162"/>
      <c r="K44" s="162"/>
      <c r="L44" s="162"/>
      <c r="M44" s="162"/>
      <c r="N44" s="162"/>
      <c r="O44" s="162"/>
      <c r="P44" s="162"/>
      <c r="Q44" s="162"/>
      <c r="R44" s="163"/>
    </row>
    <row r="45" spans="2:18">
      <c r="B45" s="4"/>
      <c r="C45" s="164">
        <v>34</v>
      </c>
      <c r="D45" s="7" t="s">
        <v>471</v>
      </c>
      <c r="E45" s="162"/>
      <c r="F45" s="162"/>
      <c r="G45" s="162"/>
      <c r="H45" s="162"/>
      <c r="I45" s="162"/>
      <c r="J45" s="162"/>
      <c r="K45" s="162"/>
      <c r="L45" s="162"/>
      <c r="M45" s="162"/>
      <c r="N45" s="162"/>
      <c r="O45" s="162"/>
      <c r="P45" s="162"/>
      <c r="Q45" s="162"/>
      <c r="R45" s="163"/>
    </row>
    <row r="46" spans="2:18">
      <c r="B46" s="166">
        <v>5</v>
      </c>
      <c r="C46" s="167" t="s">
        <v>472</v>
      </c>
      <c r="D46" s="162"/>
      <c r="E46" s="162"/>
      <c r="F46" s="162"/>
      <c r="G46" s="162"/>
      <c r="H46" s="162"/>
      <c r="I46" s="162"/>
      <c r="J46" s="162"/>
      <c r="K46" s="162"/>
      <c r="L46" s="162"/>
      <c r="M46" s="162"/>
      <c r="N46" s="162"/>
      <c r="O46" s="162"/>
      <c r="P46" s="162"/>
      <c r="Q46" s="162"/>
      <c r="R46" s="163"/>
    </row>
    <row r="47" spans="2:18">
      <c r="B47" s="4"/>
      <c r="C47" s="164">
        <v>35</v>
      </c>
      <c r="D47" s="7" t="s">
        <v>473</v>
      </c>
      <c r="E47" s="162"/>
      <c r="F47" s="162"/>
      <c r="G47" s="162"/>
      <c r="H47" s="162"/>
      <c r="I47" s="162"/>
      <c r="J47" s="162"/>
      <c r="K47" s="162"/>
      <c r="L47" s="162"/>
      <c r="M47" s="162"/>
      <c r="N47" s="162"/>
      <c r="O47" s="162"/>
      <c r="P47" s="162"/>
      <c r="Q47" s="162"/>
      <c r="R47" s="163"/>
    </row>
    <row r="48" spans="2:18">
      <c r="B48" s="4"/>
      <c r="C48" s="164">
        <v>36</v>
      </c>
      <c r="D48" s="7" t="s">
        <v>474</v>
      </c>
      <c r="E48" s="162"/>
      <c r="F48" s="162"/>
      <c r="G48" s="162"/>
      <c r="H48" s="162"/>
      <c r="I48" s="162"/>
      <c r="J48" s="162"/>
      <c r="K48" s="162"/>
      <c r="L48" s="162"/>
      <c r="M48" s="162"/>
      <c r="N48" s="162"/>
      <c r="O48" s="162"/>
      <c r="P48" s="162"/>
      <c r="Q48" s="162"/>
      <c r="R48" s="163"/>
    </row>
    <row r="49" spans="2:18">
      <c r="B49" s="4"/>
      <c r="C49" s="164">
        <v>37</v>
      </c>
      <c r="D49" s="7" t="s">
        <v>475</v>
      </c>
      <c r="E49" s="162"/>
      <c r="F49" s="162"/>
      <c r="G49" s="162"/>
      <c r="H49" s="162"/>
      <c r="I49" s="162"/>
      <c r="J49" s="162"/>
      <c r="K49" s="162"/>
      <c r="L49" s="162"/>
      <c r="M49" s="162"/>
      <c r="N49" s="162"/>
      <c r="O49" s="162"/>
      <c r="P49" s="162"/>
      <c r="Q49" s="162"/>
      <c r="R49" s="163"/>
    </row>
    <row r="50" spans="2:18">
      <c r="B50" s="4"/>
      <c r="C50" s="164">
        <v>38</v>
      </c>
      <c r="D50" s="7" t="s">
        <v>476</v>
      </c>
      <c r="E50" s="162"/>
      <c r="F50" s="162"/>
      <c r="G50" s="162"/>
      <c r="H50" s="162"/>
      <c r="I50" s="162"/>
      <c r="J50" s="162"/>
      <c r="K50" s="162"/>
      <c r="L50" s="162"/>
      <c r="M50" s="162"/>
      <c r="N50" s="162"/>
      <c r="O50" s="162"/>
      <c r="P50" s="162"/>
      <c r="Q50" s="162"/>
      <c r="R50" s="163"/>
    </row>
    <row r="51" spans="2:18">
      <c r="B51" s="4"/>
      <c r="C51" s="164">
        <v>39</v>
      </c>
      <c r="D51" s="7" t="s">
        <v>477</v>
      </c>
      <c r="E51" s="162"/>
      <c r="F51" s="162"/>
      <c r="G51" s="162"/>
      <c r="H51" s="162"/>
      <c r="I51" s="162"/>
      <c r="J51" s="162"/>
      <c r="K51" s="162"/>
      <c r="L51" s="162"/>
      <c r="M51" s="162"/>
      <c r="N51" s="162"/>
      <c r="O51" s="162"/>
      <c r="P51" s="162"/>
      <c r="Q51" s="162"/>
      <c r="R51" s="163"/>
    </row>
    <row r="52" spans="2:18">
      <c r="B52" s="4"/>
      <c r="C52" s="164">
        <v>40</v>
      </c>
      <c r="D52" s="7" t="s">
        <v>478</v>
      </c>
      <c r="E52" s="162"/>
      <c r="F52" s="162"/>
      <c r="G52" s="162"/>
      <c r="H52" s="162"/>
      <c r="I52" s="162"/>
      <c r="J52" s="162"/>
      <c r="K52" s="162"/>
      <c r="L52" s="162"/>
      <c r="M52" s="162"/>
      <c r="N52" s="162"/>
      <c r="O52" s="162"/>
      <c r="P52" s="162"/>
      <c r="Q52" s="162"/>
      <c r="R52" s="163"/>
    </row>
    <row r="53" spans="2:18">
      <c r="B53" s="166">
        <v>6</v>
      </c>
      <c r="C53" s="167" t="s">
        <v>479</v>
      </c>
      <c r="D53" s="162"/>
      <c r="E53" s="162"/>
      <c r="F53" s="162"/>
      <c r="G53" s="162"/>
      <c r="H53" s="162"/>
      <c r="I53" s="162"/>
      <c r="J53" s="162"/>
      <c r="K53" s="162"/>
      <c r="L53" s="162"/>
      <c r="M53" s="162"/>
      <c r="N53" s="162"/>
      <c r="O53" s="162"/>
      <c r="P53" s="162"/>
      <c r="Q53" s="162"/>
      <c r="R53" s="163"/>
    </row>
    <row r="54" spans="2:18">
      <c r="B54" s="4"/>
      <c r="C54" s="164">
        <v>41</v>
      </c>
      <c r="D54" s="7" t="s">
        <v>480</v>
      </c>
      <c r="E54" s="162"/>
      <c r="F54" s="162"/>
      <c r="G54" s="162"/>
      <c r="H54" s="162"/>
      <c r="I54" s="162"/>
      <c r="J54" s="162"/>
      <c r="K54" s="162"/>
      <c r="L54" s="162"/>
      <c r="M54" s="162"/>
      <c r="N54" s="162"/>
      <c r="O54" s="162"/>
      <c r="P54" s="162"/>
      <c r="Q54" s="162"/>
      <c r="R54" s="163"/>
    </row>
    <row r="55" spans="2:18">
      <c r="B55" s="4"/>
      <c r="C55" s="164">
        <v>42</v>
      </c>
      <c r="D55" s="7" t="s">
        <v>481</v>
      </c>
      <c r="E55" s="162"/>
      <c r="F55" s="162"/>
      <c r="G55" s="162"/>
      <c r="H55" s="162"/>
      <c r="I55" s="162"/>
      <c r="J55" s="162"/>
      <c r="K55" s="162"/>
      <c r="L55" s="162"/>
      <c r="M55" s="162"/>
      <c r="N55" s="162"/>
      <c r="O55" s="162"/>
      <c r="P55" s="162"/>
      <c r="Q55" s="162"/>
      <c r="R55" s="163"/>
    </row>
    <row r="56" spans="2:18">
      <c r="B56" s="4"/>
      <c r="C56" s="164">
        <v>43</v>
      </c>
      <c r="D56" s="7" t="s">
        <v>482</v>
      </c>
      <c r="E56" s="162"/>
      <c r="F56" s="162"/>
      <c r="G56" s="162"/>
      <c r="H56" s="162"/>
      <c r="I56" s="162"/>
      <c r="J56" s="162"/>
      <c r="K56" s="162"/>
      <c r="L56" s="162"/>
      <c r="M56" s="162"/>
      <c r="N56" s="162"/>
      <c r="O56" s="162"/>
      <c r="P56" s="162"/>
      <c r="Q56" s="162"/>
      <c r="R56" s="163"/>
    </row>
    <row r="57" spans="2:18">
      <c r="B57" s="4"/>
      <c r="C57" s="164">
        <v>44</v>
      </c>
      <c r="D57" s="7" t="s">
        <v>483</v>
      </c>
      <c r="E57" s="162"/>
      <c r="F57" s="162"/>
      <c r="G57" s="162"/>
      <c r="H57" s="162"/>
      <c r="I57" s="162"/>
      <c r="J57" s="162"/>
      <c r="K57" s="162"/>
      <c r="L57" s="162"/>
      <c r="M57" s="162"/>
      <c r="N57" s="162"/>
      <c r="O57" s="162"/>
      <c r="P57" s="162"/>
      <c r="Q57" s="162"/>
      <c r="R57" s="163"/>
    </row>
    <row r="58" spans="2:18">
      <c r="B58" s="4"/>
      <c r="C58" s="164">
        <v>45</v>
      </c>
      <c r="D58" s="7" t="s">
        <v>484</v>
      </c>
      <c r="E58" s="162"/>
      <c r="F58" s="162"/>
      <c r="G58" s="162"/>
      <c r="H58" s="162"/>
      <c r="I58" s="162"/>
      <c r="J58" s="162"/>
      <c r="K58" s="162"/>
      <c r="L58" s="162"/>
      <c r="M58" s="162"/>
      <c r="N58" s="162"/>
      <c r="O58" s="162"/>
      <c r="P58" s="162"/>
      <c r="Q58" s="162"/>
      <c r="R58" s="163"/>
    </row>
    <row r="59" spans="2:18">
      <c r="B59" s="4"/>
      <c r="C59" s="164">
        <v>46</v>
      </c>
      <c r="D59" s="7" t="s">
        <v>485</v>
      </c>
      <c r="E59" s="162"/>
      <c r="F59" s="162"/>
      <c r="G59" s="162"/>
      <c r="H59" s="162"/>
      <c r="I59" s="162"/>
      <c r="J59" s="162"/>
      <c r="K59" s="162"/>
      <c r="L59" s="162"/>
      <c r="M59" s="162"/>
      <c r="N59" s="162"/>
      <c r="O59" s="162"/>
      <c r="P59" s="162"/>
      <c r="Q59" s="162"/>
      <c r="R59" s="163"/>
    </row>
    <row r="60" spans="2:18">
      <c r="B60" s="4"/>
      <c r="C60" s="164">
        <v>47</v>
      </c>
      <c r="D60" s="7" t="s">
        <v>486</v>
      </c>
      <c r="E60" s="162"/>
      <c r="F60" s="162"/>
      <c r="G60" s="162"/>
      <c r="H60" s="162"/>
      <c r="I60" s="162"/>
      <c r="J60" s="162"/>
      <c r="K60" s="162"/>
      <c r="L60" s="162"/>
      <c r="M60" s="162"/>
      <c r="N60" s="162"/>
      <c r="O60" s="162"/>
      <c r="P60" s="162"/>
      <c r="Q60" s="162"/>
      <c r="R60" s="163"/>
    </row>
    <row r="61" spans="2:18">
      <c r="B61" s="4"/>
      <c r="C61" s="164">
        <v>48</v>
      </c>
      <c r="D61" s="7" t="s">
        <v>487</v>
      </c>
      <c r="E61" s="162"/>
      <c r="F61" s="162"/>
      <c r="G61" s="162"/>
      <c r="H61" s="162"/>
      <c r="I61" s="162"/>
      <c r="J61" s="162"/>
      <c r="K61" s="162"/>
      <c r="L61" s="162"/>
      <c r="M61" s="162"/>
      <c r="N61" s="162"/>
      <c r="O61" s="162"/>
      <c r="P61" s="162"/>
      <c r="Q61" s="162"/>
      <c r="R61" s="163"/>
    </row>
    <row r="62" spans="2:18">
      <c r="B62" s="4"/>
      <c r="C62" s="164">
        <v>49</v>
      </c>
      <c r="D62" s="7" t="s">
        <v>488</v>
      </c>
      <c r="E62" s="162"/>
      <c r="F62" s="162"/>
      <c r="G62" s="162"/>
      <c r="H62" s="162"/>
      <c r="I62" s="162"/>
      <c r="J62" s="162"/>
      <c r="K62" s="162"/>
      <c r="L62" s="162"/>
      <c r="M62" s="162"/>
      <c r="N62" s="162"/>
      <c r="O62" s="162"/>
      <c r="P62" s="162"/>
      <c r="Q62" s="162"/>
      <c r="R62" s="163"/>
    </row>
    <row r="63" spans="2:18">
      <c r="B63" s="166">
        <v>7</v>
      </c>
      <c r="C63" s="167" t="s">
        <v>489</v>
      </c>
      <c r="D63" s="162"/>
      <c r="E63" s="162"/>
      <c r="F63" s="162"/>
      <c r="G63" s="162"/>
      <c r="H63" s="162"/>
      <c r="I63" s="162"/>
      <c r="J63" s="162"/>
      <c r="K63" s="162"/>
      <c r="L63" s="162"/>
      <c r="M63" s="162"/>
      <c r="N63" s="162"/>
      <c r="O63" s="162"/>
      <c r="P63" s="162"/>
      <c r="Q63" s="162"/>
      <c r="R63" s="163"/>
    </row>
    <row r="64" spans="2:18">
      <c r="B64" s="4"/>
      <c r="C64" s="164">
        <v>50</v>
      </c>
      <c r="D64" s="7" t="s">
        <v>490</v>
      </c>
      <c r="E64" s="162"/>
      <c r="F64" s="162"/>
      <c r="G64" s="162"/>
      <c r="H64" s="162"/>
      <c r="I64" s="162"/>
      <c r="J64" s="162"/>
      <c r="K64" s="162"/>
      <c r="L64" s="162"/>
      <c r="M64" s="162"/>
      <c r="N64" s="162"/>
      <c r="O64" s="162"/>
      <c r="P64" s="162"/>
      <c r="Q64" s="162"/>
      <c r="R64" s="163"/>
    </row>
    <row r="65" spans="2:18">
      <c r="B65" s="166">
        <v>8</v>
      </c>
      <c r="C65" s="167" t="s">
        <v>492</v>
      </c>
      <c r="D65" s="162"/>
      <c r="E65" s="162"/>
      <c r="F65" s="162"/>
      <c r="G65" s="162"/>
      <c r="H65" s="162"/>
      <c r="I65" s="162"/>
      <c r="J65" s="162"/>
      <c r="K65" s="162"/>
      <c r="L65" s="162"/>
      <c r="M65" s="162"/>
      <c r="N65" s="162"/>
      <c r="O65" s="162"/>
      <c r="P65" s="162"/>
      <c r="Q65" s="162"/>
      <c r="R65" s="163"/>
    </row>
    <row r="66" spans="2:18">
      <c r="B66" s="4"/>
      <c r="C66" s="164">
        <v>51</v>
      </c>
      <c r="D66" s="7" t="s">
        <v>493</v>
      </c>
      <c r="E66" s="162"/>
      <c r="F66" s="162"/>
      <c r="G66" s="162"/>
      <c r="H66" s="162"/>
      <c r="I66" s="162"/>
      <c r="J66" s="162"/>
      <c r="K66" s="162"/>
      <c r="L66" s="162"/>
      <c r="M66" s="162"/>
      <c r="N66" s="162"/>
      <c r="O66" s="162"/>
      <c r="P66" s="162"/>
      <c r="Q66" s="162"/>
      <c r="R66" s="163"/>
    </row>
    <row r="67" spans="2:18">
      <c r="B67" s="4"/>
      <c r="C67" s="164">
        <v>52</v>
      </c>
      <c r="D67" s="7" t="s">
        <v>494</v>
      </c>
      <c r="E67" s="162"/>
      <c r="F67" s="162"/>
      <c r="G67" s="162"/>
      <c r="H67" s="162"/>
      <c r="I67" s="162"/>
      <c r="J67" s="162"/>
      <c r="K67" s="162"/>
      <c r="L67" s="162"/>
      <c r="M67" s="162"/>
      <c r="N67" s="162"/>
      <c r="O67" s="162"/>
      <c r="P67" s="162"/>
      <c r="Q67" s="162"/>
      <c r="R67" s="163"/>
    </row>
    <row r="68" spans="2:18">
      <c r="B68" s="4"/>
      <c r="C68" s="164">
        <v>53</v>
      </c>
      <c r="D68" s="7" t="s">
        <v>495</v>
      </c>
      <c r="E68" s="162"/>
      <c r="F68" s="162"/>
      <c r="G68" s="162"/>
      <c r="H68" s="162"/>
      <c r="I68" s="162"/>
      <c r="J68" s="162"/>
      <c r="K68" s="162"/>
      <c r="L68" s="162"/>
      <c r="M68" s="162"/>
      <c r="N68" s="162"/>
      <c r="O68" s="162"/>
      <c r="P68" s="162"/>
      <c r="Q68" s="162"/>
      <c r="R68" s="163"/>
    </row>
    <row r="69" spans="2:18">
      <c r="B69" s="166">
        <v>9</v>
      </c>
      <c r="C69" s="167" t="s">
        <v>496</v>
      </c>
      <c r="D69" s="162"/>
      <c r="E69" s="162"/>
      <c r="F69" s="162"/>
      <c r="G69" s="162"/>
      <c r="H69" s="162"/>
      <c r="I69" s="162"/>
      <c r="J69" s="162"/>
      <c r="K69" s="162"/>
      <c r="L69" s="162"/>
      <c r="M69" s="162"/>
      <c r="N69" s="162"/>
      <c r="O69" s="162"/>
      <c r="P69" s="162"/>
      <c r="Q69" s="162"/>
      <c r="R69" s="163"/>
    </row>
    <row r="70" spans="2:18">
      <c r="B70" s="4"/>
      <c r="C70" s="164">
        <v>54</v>
      </c>
      <c r="D70" s="7" t="s">
        <v>497</v>
      </c>
      <c r="E70" s="162"/>
      <c r="F70" s="162"/>
      <c r="G70" s="162"/>
      <c r="H70" s="162"/>
      <c r="I70" s="162"/>
      <c r="J70" s="162"/>
      <c r="K70" s="162"/>
      <c r="L70" s="162"/>
      <c r="M70" s="162"/>
      <c r="N70" s="162"/>
      <c r="O70" s="162"/>
      <c r="P70" s="162"/>
      <c r="Q70" s="162"/>
      <c r="R70" s="163"/>
    </row>
    <row r="71" spans="2:18">
      <c r="B71" s="4"/>
      <c r="C71" s="164">
        <v>55</v>
      </c>
      <c r="D71" s="7" t="s">
        <v>498</v>
      </c>
      <c r="E71" s="162"/>
      <c r="F71" s="162"/>
      <c r="G71" s="162"/>
      <c r="H71" s="162"/>
      <c r="I71" s="162"/>
      <c r="J71" s="162"/>
      <c r="K71" s="162"/>
      <c r="L71" s="162"/>
      <c r="M71" s="162"/>
      <c r="N71" s="162"/>
      <c r="O71" s="162"/>
      <c r="P71" s="162"/>
      <c r="Q71" s="162"/>
      <c r="R71" s="163"/>
    </row>
    <row r="72" spans="2:18">
      <c r="B72" s="4"/>
      <c r="C72" s="164">
        <v>56</v>
      </c>
      <c r="D72" s="7" t="s">
        <v>184</v>
      </c>
      <c r="E72" s="162"/>
      <c r="F72" s="162"/>
      <c r="G72" s="162"/>
      <c r="H72" s="162"/>
      <c r="I72" s="162"/>
      <c r="J72" s="162"/>
      <c r="K72" s="162"/>
      <c r="L72" s="162"/>
      <c r="M72" s="162"/>
      <c r="N72" s="162"/>
      <c r="O72" s="162"/>
      <c r="P72" s="162"/>
      <c r="Q72" s="162"/>
      <c r="R72" s="163"/>
    </row>
    <row r="73" spans="2:18">
      <c r="B73" s="164"/>
      <c r="C73" s="164">
        <v>57</v>
      </c>
      <c r="D73" s="7" t="s">
        <v>499</v>
      </c>
      <c r="E73" s="162"/>
      <c r="F73" s="162"/>
      <c r="G73" s="162"/>
      <c r="H73" s="162"/>
      <c r="I73" s="162"/>
      <c r="J73" s="162"/>
      <c r="K73" s="162"/>
      <c r="L73" s="162"/>
      <c r="M73" s="162"/>
      <c r="N73" s="162"/>
      <c r="O73" s="162"/>
      <c r="P73" s="162"/>
      <c r="Q73" s="162"/>
      <c r="R73" s="163"/>
    </row>
    <row r="74" spans="2:18">
      <c r="B74" s="164"/>
      <c r="C74" s="164">
        <v>58</v>
      </c>
      <c r="D74" s="7" t="s">
        <v>500</v>
      </c>
      <c r="E74" s="162"/>
      <c r="F74" s="162"/>
      <c r="G74" s="162"/>
      <c r="H74" s="162"/>
      <c r="I74" s="162"/>
      <c r="J74" s="162"/>
      <c r="K74" s="162"/>
      <c r="L74" s="162"/>
      <c r="M74" s="162"/>
      <c r="N74" s="162"/>
      <c r="O74" s="162"/>
      <c r="P74" s="162"/>
      <c r="Q74" s="162"/>
      <c r="R74" s="163"/>
    </row>
    <row r="75" spans="2:18">
      <c r="B75" s="164"/>
      <c r="C75" s="164">
        <v>59</v>
      </c>
      <c r="D75" s="7" t="s">
        <v>501</v>
      </c>
      <c r="E75" s="162"/>
      <c r="F75" s="162"/>
      <c r="G75" s="162"/>
      <c r="H75" s="162"/>
      <c r="I75" s="162"/>
      <c r="J75" s="162"/>
      <c r="K75" s="162"/>
      <c r="L75" s="162"/>
      <c r="M75" s="162"/>
      <c r="N75" s="162"/>
      <c r="O75" s="162"/>
      <c r="P75" s="162"/>
      <c r="Q75" s="162"/>
      <c r="R75" s="163"/>
    </row>
    <row r="76" spans="2:18">
      <c r="B76" s="164"/>
      <c r="C76" s="164">
        <v>60</v>
      </c>
      <c r="D76" s="7" t="s">
        <v>502</v>
      </c>
      <c r="E76" s="162"/>
      <c r="F76" s="162"/>
      <c r="G76" s="162"/>
      <c r="H76" s="162"/>
      <c r="I76" s="162"/>
      <c r="J76" s="162"/>
      <c r="K76" s="162"/>
      <c r="L76" s="162"/>
      <c r="M76" s="162"/>
      <c r="N76" s="162"/>
      <c r="O76" s="162"/>
      <c r="P76" s="162"/>
      <c r="Q76" s="162"/>
      <c r="R76" s="163"/>
    </row>
    <row r="77" spans="2:18">
      <c r="B77" s="164"/>
      <c r="C77" s="164">
        <v>61</v>
      </c>
      <c r="D77" s="7" t="s">
        <v>503</v>
      </c>
      <c r="E77" s="162"/>
      <c r="F77" s="162"/>
      <c r="G77" s="162"/>
      <c r="H77" s="162"/>
      <c r="I77" s="162"/>
      <c r="J77" s="162"/>
      <c r="K77" s="162"/>
      <c r="L77" s="162"/>
      <c r="M77" s="162"/>
      <c r="N77" s="162"/>
      <c r="O77" s="162"/>
      <c r="P77" s="162"/>
      <c r="Q77" s="162"/>
      <c r="R77" s="163"/>
    </row>
    <row r="78" spans="2:18">
      <c r="B78" s="164"/>
      <c r="C78" s="164">
        <v>62</v>
      </c>
      <c r="D78" s="7" t="s">
        <v>504</v>
      </c>
      <c r="E78" s="162"/>
      <c r="F78" s="162"/>
      <c r="G78" s="162"/>
      <c r="H78" s="162"/>
      <c r="I78" s="162"/>
      <c r="J78" s="162"/>
      <c r="K78" s="162"/>
      <c r="L78" s="162"/>
      <c r="M78" s="162"/>
      <c r="N78" s="162"/>
      <c r="O78" s="162"/>
      <c r="P78" s="162"/>
      <c r="Q78" s="162"/>
      <c r="R78" s="163"/>
    </row>
    <row r="79" spans="2:18">
      <c r="B79" s="164"/>
      <c r="C79" s="164">
        <v>63</v>
      </c>
      <c r="D79" s="7" t="s">
        <v>505</v>
      </c>
      <c r="E79" s="162"/>
      <c r="F79" s="162"/>
      <c r="G79" s="162"/>
      <c r="H79" s="162"/>
      <c r="I79" s="162"/>
      <c r="J79" s="162"/>
      <c r="K79" s="162"/>
      <c r="L79" s="162"/>
      <c r="M79" s="162"/>
      <c r="N79" s="162"/>
      <c r="O79" s="162"/>
      <c r="P79" s="162"/>
      <c r="Q79" s="162"/>
      <c r="R79" s="163"/>
    </row>
    <row r="80" spans="2:18">
      <c r="B80" s="164"/>
      <c r="C80" s="164">
        <v>64</v>
      </c>
      <c r="D80" s="7" t="s">
        <v>506</v>
      </c>
      <c r="E80" s="162"/>
      <c r="F80" s="162"/>
      <c r="G80" s="162"/>
      <c r="H80" s="162"/>
      <c r="I80" s="162"/>
      <c r="J80" s="162"/>
      <c r="K80" s="162"/>
      <c r="L80" s="162"/>
      <c r="M80" s="162"/>
      <c r="N80" s="162"/>
      <c r="O80" s="162"/>
      <c r="P80" s="162"/>
      <c r="Q80" s="162"/>
      <c r="R80" s="163"/>
    </row>
    <row r="81" spans="2:18">
      <c r="B81" s="164"/>
      <c r="C81" s="164">
        <v>65</v>
      </c>
      <c r="D81" s="7" t="s">
        <v>507</v>
      </c>
      <c r="E81" s="162"/>
      <c r="F81" s="162"/>
      <c r="G81" s="162"/>
      <c r="H81" s="162"/>
      <c r="I81" s="162"/>
      <c r="J81" s="162"/>
      <c r="K81" s="162"/>
      <c r="L81" s="162"/>
      <c r="M81" s="162"/>
      <c r="N81" s="162"/>
      <c r="O81" s="162"/>
      <c r="P81" s="162"/>
      <c r="Q81" s="162"/>
      <c r="R81" s="163"/>
    </row>
    <row r="82" spans="2:18">
      <c r="B82" s="164"/>
      <c r="C82" s="164">
        <v>66</v>
      </c>
      <c r="D82" s="7" t="s">
        <v>508</v>
      </c>
      <c r="E82" s="162"/>
      <c r="F82" s="162"/>
      <c r="G82" s="162"/>
      <c r="H82" s="162"/>
      <c r="I82" s="162"/>
      <c r="J82" s="162"/>
      <c r="K82" s="162"/>
      <c r="L82" s="162"/>
      <c r="M82" s="162"/>
      <c r="N82" s="162"/>
      <c r="O82" s="162"/>
      <c r="P82" s="162"/>
      <c r="Q82" s="162"/>
      <c r="R82" s="163"/>
    </row>
    <row r="83" spans="2:18">
      <c r="B83" s="164"/>
      <c r="C83" s="164">
        <v>67</v>
      </c>
      <c r="D83" s="7" t="s">
        <v>509</v>
      </c>
      <c r="E83" s="162"/>
      <c r="F83" s="162"/>
      <c r="G83" s="162"/>
      <c r="H83" s="162"/>
      <c r="I83" s="162"/>
      <c r="J83" s="162"/>
      <c r="K83" s="162"/>
      <c r="L83" s="162"/>
      <c r="M83" s="162"/>
      <c r="N83" s="162"/>
      <c r="O83" s="162"/>
      <c r="P83" s="162"/>
      <c r="Q83" s="162"/>
      <c r="R83" s="163"/>
    </row>
    <row r="84" spans="2:18">
      <c r="B84" s="164"/>
      <c r="C84" s="164">
        <v>68</v>
      </c>
      <c r="D84" s="7" t="s">
        <v>510</v>
      </c>
      <c r="E84" s="162"/>
      <c r="F84" s="162"/>
      <c r="G84" s="162"/>
      <c r="H84" s="162"/>
      <c r="I84" s="162"/>
      <c r="J84" s="162"/>
      <c r="K84" s="162"/>
      <c r="L84" s="162"/>
      <c r="M84" s="162"/>
      <c r="N84" s="162"/>
      <c r="O84" s="162"/>
      <c r="P84" s="162"/>
      <c r="Q84" s="162"/>
      <c r="R84" s="163"/>
    </row>
    <row r="85" spans="2:18">
      <c r="B85" s="164"/>
      <c r="C85" s="164">
        <v>69</v>
      </c>
      <c r="D85" s="7" t="s">
        <v>511</v>
      </c>
      <c r="E85" s="162"/>
      <c r="F85" s="162"/>
      <c r="G85" s="162"/>
      <c r="H85" s="162"/>
      <c r="I85" s="162"/>
      <c r="J85" s="162"/>
      <c r="K85" s="162"/>
      <c r="L85" s="162"/>
      <c r="M85" s="162"/>
      <c r="N85" s="162"/>
      <c r="O85" s="162"/>
      <c r="P85" s="162"/>
      <c r="Q85" s="162"/>
      <c r="R85" s="163"/>
    </row>
    <row r="86" spans="2:18">
      <c r="B86" s="164"/>
      <c r="C86" s="164">
        <v>70</v>
      </c>
      <c r="D86" s="7" t="s">
        <v>512</v>
      </c>
      <c r="E86" s="162"/>
      <c r="F86" s="162"/>
      <c r="G86" s="162"/>
      <c r="H86" s="162"/>
      <c r="I86" s="162"/>
      <c r="J86" s="162"/>
      <c r="K86" s="162"/>
      <c r="L86" s="162"/>
      <c r="M86" s="162"/>
      <c r="N86" s="162"/>
      <c r="O86" s="162"/>
      <c r="P86" s="162"/>
      <c r="Q86" s="162"/>
      <c r="R86" s="163"/>
    </row>
    <row r="87" spans="2:18">
      <c r="B87" s="164"/>
      <c r="C87" s="164">
        <v>71</v>
      </c>
      <c r="D87" s="7" t="s">
        <v>513</v>
      </c>
      <c r="E87" s="162"/>
      <c r="F87" s="162"/>
      <c r="G87" s="162"/>
      <c r="H87" s="162"/>
      <c r="I87" s="162"/>
      <c r="J87" s="162"/>
      <c r="K87" s="162"/>
      <c r="L87" s="162"/>
      <c r="M87" s="162"/>
      <c r="N87" s="162"/>
      <c r="O87" s="162"/>
      <c r="P87" s="162"/>
      <c r="Q87" s="162"/>
      <c r="R87" s="163"/>
    </row>
    <row r="88" spans="2:18">
      <c r="B88" s="165"/>
      <c r="C88" s="165">
        <v>72</v>
      </c>
      <c r="D88" s="7" t="s">
        <v>514</v>
      </c>
      <c r="E88" s="162"/>
      <c r="F88" s="162"/>
      <c r="G88" s="162"/>
      <c r="H88" s="162"/>
      <c r="I88" s="162"/>
      <c r="J88" s="162"/>
      <c r="K88" s="162"/>
      <c r="L88" s="162"/>
      <c r="M88" s="162"/>
      <c r="N88" s="162"/>
      <c r="O88" s="162"/>
      <c r="P88" s="162"/>
      <c r="Q88" s="162"/>
      <c r="R88" s="163"/>
    </row>
  </sheetData>
  <phoneticPr fontId="1" type="noConversion"/>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
  <sheetViews>
    <sheetView view="pageBreakPreview" zoomScale="120" zoomScaleNormal="120" workbookViewId="0">
      <selection activeCell="A79" sqref="A79"/>
    </sheetView>
  </sheetViews>
  <sheetFormatPr defaultRowHeight="12.75"/>
  <sheetData/>
  <phoneticPr fontId="1" type="noConversion"/>
  <pageMargins left="0.19" right="0.19" top="1" bottom="1" header="0.5" footer="0.5"/>
  <pageSetup paperSize="8"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4</vt:i4>
      </vt:variant>
    </vt:vector>
  </HeadingPairs>
  <TitlesOfParts>
    <vt:vector size="14" baseType="lpstr">
      <vt:lpstr>Werkversie WKR coderingen</vt:lpstr>
      <vt:lpstr>Werkversie EPJK</vt:lpstr>
      <vt:lpstr>Technische codering admin</vt:lpstr>
      <vt:lpstr>Verslag toedeling WKR code</vt:lpstr>
      <vt:lpstr>Hoofdcat rubr DGRB</vt:lpstr>
      <vt:lpstr>Werkversie analyse oud </vt:lpstr>
      <vt:lpstr>Lijstje hoofdrubrieken</vt:lpstr>
      <vt:lpstr>Lijstje kostensoorten</vt:lpstr>
      <vt:lpstr>Kostensoorten FZ</vt:lpstr>
      <vt:lpstr>In onderzoek</vt:lpstr>
      <vt:lpstr>'Verslag toedeling WKR code'!Afdrukbereik</vt:lpstr>
      <vt:lpstr>'Werkversie analyse oud '!Afdrukbereik</vt:lpstr>
      <vt:lpstr>'Werkversie EPJK'!Afdrukbereik</vt:lpstr>
      <vt:lpstr>'Werkversie WKR coderingen'!Afdrukbereik</vt:lpstr>
    </vt:vector>
  </TitlesOfParts>
  <Company>Min. van BZK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kluinhaar</dc:creator>
  <cp:lastModifiedBy>HUNER</cp:lastModifiedBy>
  <cp:lastPrinted>2012-06-19T06:28:59Z</cp:lastPrinted>
  <dcterms:created xsi:type="dcterms:W3CDTF">2010-10-06T10:06:51Z</dcterms:created>
  <dcterms:modified xsi:type="dcterms:W3CDTF">2012-08-29T09:55:11Z</dcterms:modified>
</cp:coreProperties>
</file>